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Item1" sheetId="2" r:id="rId1"/>
    <sheet name="Raw Data1 " sheetId="1" r:id="rId2"/>
    <sheet name="Item2" sheetId="3" r:id="rId3"/>
    <sheet name="Raw Data2" sheetId="4" r:id="rId4"/>
    <sheet name="Item3" sheetId="6" r:id="rId5"/>
    <sheet name="Raw Data3" sheetId="7" r:id="rId6"/>
    <sheet name="Item4" sheetId="8" r:id="rId7"/>
    <sheet name="Raw Data4" sheetId="9" r:id="rId8"/>
    <sheet name="Item5" sheetId="11" r:id="rId9"/>
    <sheet name="Raw Data5" sheetId="12" r:id="rId10"/>
    <sheet name="Item6" sheetId="13" r:id="rId11"/>
    <sheet name="Raw Data6" sheetId="14" r:id="rId12"/>
  </sheets>
  <calcPr calcId="125725"/>
</workbook>
</file>

<file path=xl/calcChain.xml><?xml version="1.0" encoding="utf-8"?>
<calcChain xmlns="http://schemas.openxmlformats.org/spreadsheetml/2006/main">
  <c r="G74" i="13"/>
  <c r="F74"/>
  <c r="E74"/>
  <c r="D74"/>
  <c r="C74"/>
  <c r="G73"/>
  <c r="F73"/>
  <c r="E73"/>
  <c r="D73"/>
  <c r="C73"/>
  <c r="G72"/>
  <c r="F72"/>
  <c r="E72"/>
  <c r="D72"/>
  <c r="C72"/>
  <c r="G71"/>
  <c r="F71"/>
  <c r="E71"/>
  <c r="D71"/>
  <c r="C71"/>
  <c r="G70"/>
  <c r="F70"/>
  <c r="E70"/>
  <c r="D70"/>
  <c r="C70"/>
  <c r="G69"/>
  <c r="F69"/>
  <c r="E69"/>
  <c r="D69"/>
  <c r="C69"/>
  <c r="G68"/>
  <c r="F68"/>
  <c r="E68"/>
  <c r="D68"/>
  <c r="C26" s="1"/>
  <c r="C68"/>
  <c r="G67"/>
  <c r="F67"/>
  <c r="E67"/>
  <c r="D67"/>
  <c r="C67"/>
  <c r="G66"/>
  <c r="F66"/>
  <c r="E66"/>
  <c r="D66"/>
  <c r="C66"/>
  <c r="G65"/>
  <c r="F65"/>
  <c r="E65"/>
  <c r="D65"/>
  <c r="C65"/>
  <c r="C23" s="1"/>
  <c r="G64"/>
  <c r="F64"/>
  <c r="E64"/>
  <c r="D64"/>
  <c r="C22" s="1"/>
  <c r="J24" s="1"/>
  <c r="J34" s="1"/>
  <c r="C64"/>
  <c r="G63"/>
  <c r="C63"/>
  <c r="H60"/>
  <c r="H59"/>
  <c r="H58"/>
  <c r="H57"/>
  <c r="H56"/>
  <c r="C42" s="1"/>
  <c r="P25" s="1"/>
  <c r="P35" s="1"/>
  <c r="H55"/>
  <c r="H54"/>
  <c r="H53"/>
  <c r="H52"/>
  <c r="C38" s="1"/>
  <c r="L25" s="1"/>
  <c r="L35" s="1"/>
  <c r="H51"/>
  <c r="H50"/>
  <c r="C36" s="1"/>
  <c r="J25" s="1"/>
  <c r="J35" s="1"/>
  <c r="G49"/>
  <c r="F49"/>
  <c r="F63" s="1"/>
  <c r="E49"/>
  <c r="E63" s="1"/>
  <c r="D49"/>
  <c r="D63" s="1"/>
  <c r="C49"/>
  <c r="C46"/>
  <c r="T25" s="1"/>
  <c r="T35" s="1"/>
  <c r="G74" i="11"/>
  <c r="F74"/>
  <c r="E74"/>
  <c r="D74"/>
  <c r="C74"/>
  <c r="G73"/>
  <c r="F73"/>
  <c r="E73"/>
  <c r="D73"/>
  <c r="C73"/>
  <c r="G72"/>
  <c r="F72"/>
  <c r="E72"/>
  <c r="D72"/>
  <c r="C72"/>
  <c r="G71"/>
  <c r="F71"/>
  <c r="E71"/>
  <c r="D71"/>
  <c r="C71"/>
  <c r="G70"/>
  <c r="F70"/>
  <c r="E70"/>
  <c r="D70"/>
  <c r="C70"/>
  <c r="G69"/>
  <c r="F69"/>
  <c r="E69"/>
  <c r="D69"/>
  <c r="C69"/>
  <c r="G68"/>
  <c r="F68"/>
  <c r="E68"/>
  <c r="D68"/>
  <c r="C68"/>
  <c r="G67"/>
  <c r="F67"/>
  <c r="E67"/>
  <c r="D67"/>
  <c r="C67"/>
  <c r="G66"/>
  <c r="F66"/>
  <c r="E66"/>
  <c r="D66"/>
  <c r="C66"/>
  <c r="G65"/>
  <c r="F65"/>
  <c r="E65"/>
  <c r="D65"/>
  <c r="C65"/>
  <c r="C9" s="1"/>
  <c r="G64"/>
  <c r="F64"/>
  <c r="E64"/>
  <c r="D64"/>
  <c r="C64"/>
  <c r="G63"/>
  <c r="C63"/>
  <c r="H60"/>
  <c r="H59"/>
  <c r="H58"/>
  <c r="H57"/>
  <c r="H56"/>
  <c r="H55"/>
  <c r="H54"/>
  <c r="H53"/>
  <c r="H52"/>
  <c r="H51"/>
  <c r="H50"/>
  <c r="C36" s="1"/>
  <c r="J25" s="1"/>
  <c r="J35" s="1"/>
  <c r="G49"/>
  <c r="F49"/>
  <c r="F63" s="1"/>
  <c r="E49"/>
  <c r="E63" s="1"/>
  <c r="D49"/>
  <c r="D63" s="1"/>
  <c r="C49"/>
  <c r="G74" i="8"/>
  <c r="F74"/>
  <c r="E74"/>
  <c r="D74"/>
  <c r="C74"/>
  <c r="G73"/>
  <c r="F73"/>
  <c r="E73"/>
  <c r="D73"/>
  <c r="C73"/>
  <c r="G72"/>
  <c r="F72"/>
  <c r="E72"/>
  <c r="D72"/>
  <c r="C72"/>
  <c r="G71"/>
  <c r="F71"/>
  <c r="E71"/>
  <c r="D71"/>
  <c r="C71"/>
  <c r="G70"/>
  <c r="F70"/>
  <c r="E70"/>
  <c r="D70"/>
  <c r="C70"/>
  <c r="G69"/>
  <c r="F69"/>
  <c r="E69"/>
  <c r="D69"/>
  <c r="C69"/>
  <c r="G68"/>
  <c r="F68"/>
  <c r="E68"/>
  <c r="D68"/>
  <c r="C68"/>
  <c r="G67"/>
  <c r="F67"/>
  <c r="E67"/>
  <c r="D67"/>
  <c r="C67"/>
  <c r="G66"/>
  <c r="F66"/>
  <c r="E66"/>
  <c r="D66"/>
  <c r="C66"/>
  <c r="G65"/>
  <c r="F65"/>
  <c r="E65"/>
  <c r="D65"/>
  <c r="C65"/>
  <c r="G64"/>
  <c r="F64"/>
  <c r="E64"/>
  <c r="D64"/>
  <c r="C64"/>
  <c r="G63"/>
  <c r="C63"/>
  <c r="H60"/>
  <c r="H59"/>
  <c r="H58"/>
  <c r="H57"/>
  <c r="H56"/>
  <c r="H55"/>
  <c r="H54"/>
  <c r="H53"/>
  <c r="H52"/>
  <c r="H51"/>
  <c r="H50"/>
  <c r="G49"/>
  <c r="F49"/>
  <c r="F63" s="1"/>
  <c r="E49"/>
  <c r="E63" s="1"/>
  <c r="D49"/>
  <c r="D63" s="1"/>
  <c r="C49"/>
  <c r="C36"/>
  <c r="J25" s="1"/>
  <c r="J35" s="1"/>
  <c r="G74" i="6"/>
  <c r="F74"/>
  <c r="E74"/>
  <c r="D74"/>
  <c r="C74"/>
  <c r="G73"/>
  <c r="F73"/>
  <c r="E73"/>
  <c r="D73"/>
  <c r="C73"/>
  <c r="G72"/>
  <c r="F72"/>
  <c r="E72"/>
  <c r="D72"/>
  <c r="C72"/>
  <c r="G71"/>
  <c r="F71"/>
  <c r="E71"/>
  <c r="D71"/>
  <c r="C71"/>
  <c r="G70"/>
  <c r="F70"/>
  <c r="E70"/>
  <c r="D70"/>
  <c r="C70"/>
  <c r="G69"/>
  <c r="F69"/>
  <c r="E69"/>
  <c r="D69"/>
  <c r="C69"/>
  <c r="G68"/>
  <c r="F68"/>
  <c r="E68"/>
  <c r="D68"/>
  <c r="C68"/>
  <c r="G67"/>
  <c r="F67"/>
  <c r="E67"/>
  <c r="D67"/>
  <c r="C67"/>
  <c r="G66"/>
  <c r="F66"/>
  <c r="E66"/>
  <c r="D66"/>
  <c r="C66"/>
  <c r="G65"/>
  <c r="F65"/>
  <c r="E65"/>
  <c r="D65"/>
  <c r="C65"/>
  <c r="G64"/>
  <c r="F64"/>
  <c r="E64"/>
  <c r="D64"/>
  <c r="C64"/>
  <c r="G63"/>
  <c r="C63"/>
  <c r="H60"/>
  <c r="H59"/>
  <c r="H58"/>
  <c r="H57"/>
  <c r="H56"/>
  <c r="H55"/>
  <c r="H54"/>
  <c r="H53"/>
  <c r="H52"/>
  <c r="H51"/>
  <c r="H50"/>
  <c r="G49"/>
  <c r="F49"/>
  <c r="F63" s="1"/>
  <c r="E49"/>
  <c r="E63" s="1"/>
  <c r="D49"/>
  <c r="D63" s="1"/>
  <c r="C49"/>
  <c r="G74" i="3"/>
  <c r="F74"/>
  <c r="E74"/>
  <c r="D74"/>
  <c r="C74"/>
  <c r="G73"/>
  <c r="F73"/>
  <c r="E73"/>
  <c r="D73"/>
  <c r="C73"/>
  <c r="G72"/>
  <c r="F72"/>
  <c r="E72"/>
  <c r="D72"/>
  <c r="C72"/>
  <c r="G71"/>
  <c r="F71"/>
  <c r="E71"/>
  <c r="D71"/>
  <c r="C71"/>
  <c r="G70"/>
  <c r="F70"/>
  <c r="E70"/>
  <c r="D70"/>
  <c r="C70"/>
  <c r="G69"/>
  <c r="F69"/>
  <c r="E69"/>
  <c r="D69"/>
  <c r="C69"/>
  <c r="G68"/>
  <c r="F68"/>
  <c r="E68"/>
  <c r="D68"/>
  <c r="C68"/>
  <c r="G67"/>
  <c r="F67"/>
  <c r="E67"/>
  <c r="D67"/>
  <c r="C67"/>
  <c r="G66"/>
  <c r="F66"/>
  <c r="E66"/>
  <c r="D66"/>
  <c r="C66"/>
  <c r="G65"/>
  <c r="F65"/>
  <c r="E65"/>
  <c r="D65"/>
  <c r="C65"/>
  <c r="G64"/>
  <c r="F64"/>
  <c r="E64"/>
  <c r="D64"/>
  <c r="C64"/>
  <c r="G63"/>
  <c r="C63"/>
  <c r="H60"/>
  <c r="H59"/>
  <c r="H58"/>
  <c r="H57"/>
  <c r="H56"/>
  <c r="H55"/>
  <c r="H54"/>
  <c r="H53"/>
  <c r="H52"/>
  <c r="H51"/>
  <c r="H50"/>
  <c r="C44" s="1"/>
  <c r="R25" s="1"/>
  <c r="R35" s="1"/>
  <c r="G49"/>
  <c r="F49"/>
  <c r="F63" s="1"/>
  <c r="E49"/>
  <c r="E63" s="1"/>
  <c r="D49"/>
  <c r="D63" s="1"/>
  <c r="C49"/>
  <c r="C63" i="2"/>
  <c r="G63"/>
  <c r="C66"/>
  <c r="G49"/>
  <c r="F49"/>
  <c r="F63" s="1"/>
  <c r="E49"/>
  <c r="E63" s="1"/>
  <c r="D49"/>
  <c r="D63" s="1"/>
  <c r="C49"/>
  <c r="D68"/>
  <c r="H50"/>
  <c r="F65"/>
  <c r="F66"/>
  <c r="F67"/>
  <c r="F68"/>
  <c r="F69"/>
  <c r="F70"/>
  <c r="F71"/>
  <c r="F72"/>
  <c r="F73"/>
  <c r="F74"/>
  <c r="F64"/>
  <c r="E65"/>
  <c r="E66"/>
  <c r="E67"/>
  <c r="E68"/>
  <c r="E69"/>
  <c r="E70"/>
  <c r="E71"/>
  <c r="E72"/>
  <c r="E73"/>
  <c r="E74"/>
  <c r="E64"/>
  <c r="D65"/>
  <c r="D66"/>
  <c r="D67"/>
  <c r="D69"/>
  <c r="D70"/>
  <c r="D71"/>
  <c r="D72"/>
  <c r="D73"/>
  <c r="D74"/>
  <c r="D64"/>
  <c r="H60"/>
  <c r="H51"/>
  <c r="H52"/>
  <c r="H53"/>
  <c r="H54"/>
  <c r="H55"/>
  <c r="H56"/>
  <c r="H57"/>
  <c r="H58"/>
  <c r="H59"/>
  <c r="G65"/>
  <c r="G66"/>
  <c r="G67"/>
  <c r="G68"/>
  <c r="G69"/>
  <c r="G70"/>
  <c r="G71"/>
  <c r="G72"/>
  <c r="G73"/>
  <c r="G74"/>
  <c r="G64"/>
  <c r="C65"/>
  <c r="C67"/>
  <c r="C68"/>
  <c r="C69"/>
  <c r="C70"/>
  <c r="C71"/>
  <c r="C72"/>
  <c r="C73"/>
  <c r="C74"/>
  <c r="C64"/>
  <c r="C25" i="13" l="1"/>
  <c r="M24" s="1"/>
  <c r="M34" s="1"/>
  <c r="C40"/>
  <c r="N25" s="1"/>
  <c r="N35" s="1"/>
  <c r="C29"/>
  <c r="Q24" s="1"/>
  <c r="Q34" s="1"/>
  <c r="C32"/>
  <c r="T24" s="1"/>
  <c r="T34" s="1"/>
  <c r="C16"/>
  <c r="R23" s="1"/>
  <c r="C11"/>
  <c r="C15"/>
  <c r="Q23" s="1"/>
  <c r="Q33" s="1"/>
  <c r="C43"/>
  <c r="Q25" s="1"/>
  <c r="Q35" s="1"/>
  <c r="C17"/>
  <c r="S23" s="1"/>
  <c r="C13"/>
  <c r="O23" s="1"/>
  <c r="C39"/>
  <c r="M25" s="1"/>
  <c r="M35" s="1"/>
  <c r="C24"/>
  <c r="L9" s="1"/>
  <c r="C28"/>
  <c r="P24" s="1"/>
  <c r="P34" s="1"/>
  <c r="C18"/>
  <c r="K17" s="1"/>
  <c r="C30"/>
  <c r="R24" s="1"/>
  <c r="R34" s="1"/>
  <c r="C44"/>
  <c r="R25" s="1"/>
  <c r="R35" s="1"/>
  <c r="C31"/>
  <c r="J16" s="1"/>
  <c r="C45"/>
  <c r="S25" s="1"/>
  <c r="S35" s="1"/>
  <c r="C27"/>
  <c r="O24" s="1"/>
  <c r="O34" s="1"/>
  <c r="C9"/>
  <c r="J8" s="1"/>
  <c r="C37"/>
  <c r="K25" s="1"/>
  <c r="K35" s="1"/>
  <c r="C41"/>
  <c r="O25" s="1"/>
  <c r="O35" s="1"/>
  <c r="K24"/>
  <c r="K34" s="1"/>
  <c r="N24"/>
  <c r="N34" s="1"/>
  <c r="C8"/>
  <c r="J23" s="1"/>
  <c r="J33" s="1"/>
  <c r="C10"/>
  <c r="C12"/>
  <c r="C14"/>
  <c r="C28" i="11"/>
  <c r="C45"/>
  <c r="S25" s="1"/>
  <c r="S35" s="1"/>
  <c r="C25"/>
  <c r="M24" s="1"/>
  <c r="M34" s="1"/>
  <c r="C8"/>
  <c r="J23" s="1"/>
  <c r="J33" s="1"/>
  <c r="C26"/>
  <c r="N24" s="1"/>
  <c r="N34" s="1"/>
  <c r="C16"/>
  <c r="C17"/>
  <c r="C37"/>
  <c r="K25" s="1"/>
  <c r="K35" s="1"/>
  <c r="C41"/>
  <c r="O25" s="1"/>
  <c r="O35" s="1"/>
  <c r="C44"/>
  <c r="R25" s="1"/>
  <c r="R35" s="1"/>
  <c r="C13"/>
  <c r="O23" s="1"/>
  <c r="C22"/>
  <c r="J24" s="1"/>
  <c r="J34" s="1"/>
  <c r="C30"/>
  <c r="C18"/>
  <c r="C32"/>
  <c r="C29"/>
  <c r="Q24" s="1"/>
  <c r="Q34" s="1"/>
  <c r="C43"/>
  <c r="Q25" s="1"/>
  <c r="Q35" s="1"/>
  <c r="C11"/>
  <c r="M23" s="1"/>
  <c r="C24"/>
  <c r="L24" s="1"/>
  <c r="L34" s="1"/>
  <c r="C31"/>
  <c r="C27"/>
  <c r="L12" s="1"/>
  <c r="C40"/>
  <c r="N25" s="1"/>
  <c r="N35" s="1"/>
  <c r="K23"/>
  <c r="K8"/>
  <c r="P24"/>
  <c r="P34" s="1"/>
  <c r="R23"/>
  <c r="S23"/>
  <c r="C12"/>
  <c r="C14"/>
  <c r="C23"/>
  <c r="C15"/>
  <c r="C38"/>
  <c r="L25" s="1"/>
  <c r="L35" s="1"/>
  <c r="C42"/>
  <c r="P25" s="1"/>
  <c r="P35" s="1"/>
  <c r="C46"/>
  <c r="T25" s="1"/>
  <c r="T35" s="1"/>
  <c r="C10"/>
  <c r="C39"/>
  <c r="M25" s="1"/>
  <c r="M35" s="1"/>
  <c r="C45" i="8"/>
  <c r="S25" s="1"/>
  <c r="S35" s="1"/>
  <c r="C28"/>
  <c r="P24" s="1"/>
  <c r="P34" s="1"/>
  <c r="C25"/>
  <c r="M24" s="1"/>
  <c r="M34" s="1"/>
  <c r="C46"/>
  <c r="T25" s="1"/>
  <c r="T35" s="1"/>
  <c r="C38"/>
  <c r="L25" s="1"/>
  <c r="L35" s="1"/>
  <c r="C42"/>
  <c r="P25" s="1"/>
  <c r="P35" s="1"/>
  <c r="C8"/>
  <c r="J23" s="1"/>
  <c r="J33" s="1"/>
  <c r="C26"/>
  <c r="N24" s="1"/>
  <c r="N34" s="1"/>
  <c r="C16"/>
  <c r="R23" s="1"/>
  <c r="C37"/>
  <c r="K25" s="1"/>
  <c r="K35" s="1"/>
  <c r="C18"/>
  <c r="C15"/>
  <c r="Q23" s="1"/>
  <c r="C24"/>
  <c r="L24" s="1"/>
  <c r="L34" s="1"/>
  <c r="C23"/>
  <c r="L8" s="1"/>
  <c r="C22"/>
  <c r="J24" s="1"/>
  <c r="J34" s="1"/>
  <c r="C40"/>
  <c r="N25" s="1"/>
  <c r="N35" s="1"/>
  <c r="C43"/>
  <c r="Q25" s="1"/>
  <c r="Q35" s="1"/>
  <c r="C44"/>
  <c r="R25" s="1"/>
  <c r="R35" s="1"/>
  <c r="C41"/>
  <c r="O25" s="1"/>
  <c r="O35" s="1"/>
  <c r="C32"/>
  <c r="L17" s="1"/>
  <c r="C29"/>
  <c r="C39"/>
  <c r="M25" s="1"/>
  <c r="M35" s="1"/>
  <c r="C27"/>
  <c r="L12" s="1"/>
  <c r="C31"/>
  <c r="C9"/>
  <c r="C13"/>
  <c r="C30"/>
  <c r="C17"/>
  <c r="S23" s="1"/>
  <c r="C11"/>
  <c r="C10"/>
  <c r="C12"/>
  <c r="C14"/>
  <c r="C43" i="6"/>
  <c r="Q25" s="1"/>
  <c r="Q35" s="1"/>
  <c r="C31"/>
  <c r="S24" s="1"/>
  <c r="S34" s="1"/>
  <c r="C16"/>
  <c r="R23" s="1"/>
  <c r="C9"/>
  <c r="K23" s="1"/>
  <c r="C13"/>
  <c r="C17"/>
  <c r="S23" s="1"/>
  <c r="C22"/>
  <c r="J24" s="1"/>
  <c r="J34" s="1"/>
  <c r="C30"/>
  <c r="R24" s="1"/>
  <c r="R34" s="1"/>
  <c r="C27"/>
  <c r="C40"/>
  <c r="N25" s="1"/>
  <c r="N35" s="1"/>
  <c r="C37"/>
  <c r="K25" s="1"/>
  <c r="K35" s="1"/>
  <c r="C45"/>
  <c r="S25" s="1"/>
  <c r="S35" s="1"/>
  <c r="C8"/>
  <c r="J23" s="1"/>
  <c r="J33" s="1"/>
  <c r="C24"/>
  <c r="L24" s="1"/>
  <c r="L34" s="1"/>
  <c r="C25"/>
  <c r="M24" s="1"/>
  <c r="C12"/>
  <c r="C28"/>
  <c r="P24" s="1"/>
  <c r="P34" s="1"/>
  <c r="C18"/>
  <c r="T23" s="1"/>
  <c r="C41"/>
  <c r="O25" s="1"/>
  <c r="O35" s="1"/>
  <c r="C36"/>
  <c r="J25" s="1"/>
  <c r="J35" s="1"/>
  <c r="C44"/>
  <c r="R25" s="1"/>
  <c r="R35" s="1"/>
  <c r="C11"/>
  <c r="M23" s="1"/>
  <c r="C29"/>
  <c r="C32"/>
  <c r="O23"/>
  <c r="J16"/>
  <c r="C10"/>
  <c r="C14"/>
  <c r="C23"/>
  <c r="C26"/>
  <c r="C15"/>
  <c r="C38"/>
  <c r="L25" s="1"/>
  <c r="L35" s="1"/>
  <c r="C42"/>
  <c r="P25" s="1"/>
  <c r="P35" s="1"/>
  <c r="C46"/>
  <c r="T25" s="1"/>
  <c r="T35" s="1"/>
  <c r="C39"/>
  <c r="M25" s="1"/>
  <c r="C29" i="3"/>
  <c r="Q24" s="1"/>
  <c r="Q34" s="1"/>
  <c r="C43"/>
  <c r="Q25" s="1"/>
  <c r="Q35" s="1"/>
  <c r="C27"/>
  <c r="O24" s="1"/>
  <c r="O34" s="1"/>
  <c r="C46"/>
  <c r="T25" s="1"/>
  <c r="T35" s="1"/>
  <c r="C38"/>
  <c r="L25" s="1"/>
  <c r="L35" s="1"/>
  <c r="C42"/>
  <c r="P25" s="1"/>
  <c r="P35" s="1"/>
  <c r="C22"/>
  <c r="J24" s="1"/>
  <c r="J34" s="1"/>
  <c r="C26"/>
  <c r="N24" s="1"/>
  <c r="N34" s="1"/>
  <c r="C16"/>
  <c r="R23" s="1"/>
  <c r="C36"/>
  <c r="J25" s="1"/>
  <c r="J35" s="1"/>
  <c r="C11"/>
  <c r="K10" s="1"/>
  <c r="C23"/>
  <c r="K24" s="1"/>
  <c r="K34" s="1"/>
  <c r="C13"/>
  <c r="C17"/>
  <c r="S23" s="1"/>
  <c r="C40"/>
  <c r="N25" s="1"/>
  <c r="N35" s="1"/>
  <c r="C30"/>
  <c r="R24" s="1"/>
  <c r="R34" s="1"/>
  <c r="C39"/>
  <c r="M25" s="1"/>
  <c r="M35" s="1"/>
  <c r="C24"/>
  <c r="C28"/>
  <c r="C18"/>
  <c r="T23" s="1"/>
  <c r="C15"/>
  <c r="C32"/>
  <c r="T24" s="1"/>
  <c r="T34" s="1"/>
  <c r="C31"/>
  <c r="C45"/>
  <c r="S25" s="1"/>
  <c r="S35" s="1"/>
  <c r="C25"/>
  <c r="J10" s="1"/>
  <c r="C9"/>
  <c r="C37"/>
  <c r="K25" s="1"/>
  <c r="K35" s="1"/>
  <c r="C41"/>
  <c r="O25" s="1"/>
  <c r="O35" s="1"/>
  <c r="L11"/>
  <c r="C8"/>
  <c r="J23" s="1"/>
  <c r="J33" s="1"/>
  <c r="C10"/>
  <c r="C12"/>
  <c r="C14"/>
  <c r="C16" i="2"/>
  <c r="R23" s="1"/>
  <c r="R33" s="1"/>
  <c r="C12"/>
  <c r="N23" s="1"/>
  <c r="N33" s="1"/>
  <c r="C17"/>
  <c r="S23" s="1"/>
  <c r="S33" s="1"/>
  <c r="C13"/>
  <c r="O23" s="1"/>
  <c r="O33" s="1"/>
  <c r="C9"/>
  <c r="K23" s="1"/>
  <c r="K33" s="1"/>
  <c r="C43"/>
  <c r="Q25" s="1"/>
  <c r="Q35" s="1"/>
  <c r="C8"/>
  <c r="J23" s="1"/>
  <c r="J33" s="1"/>
  <c r="C15"/>
  <c r="Q23" s="1"/>
  <c r="Q33" s="1"/>
  <c r="C11"/>
  <c r="M23" s="1"/>
  <c r="M33" s="1"/>
  <c r="C31"/>
  <c r="S24" s="1"/>
  <c r="S34" s="1"/>
  <c r="C27"/>
  <c r="O24" s="1"/>
  <c r="O34" s="1"/>
  <c r="C23"/>
  <c r="K24" s="1"/>
  <c r="K34" s="1"/>
  <c r="C45"/>
  <c r="S25" s="1"/>
  <c r="S35" s="1"/>
  <c r="C42"/>
  <c r="P25" s="1"/>
  <c r="P35" s="1"/>
  <c r="C38"/>
  <c r="L25" s="1"/>
  <c r="L35" s="1"/>
  <c r="C18"/>
  <c r="T23" s="1"/>
  <c r="T33" s="1"/>
  <c r="C28"/>
  <c r="P24" s="1"/>
  <c r="P34" s="1"/>
  <c r="C10"/>
  <c r="L23" s="1"/>
  <c r="L33" s="1"/>
  <c r="C39"/>
  <c r="M25" s="1"/>
  <c r="M35" s="1"/>
  <c r="C32"/>
  <c r="T24" s="1"/>
  <c r="T34" s="1"/>
  <c r="C24"/>
  <c r="L24" s="1"/>
  <c r="L34" s="1"/>
  <c r="C40"/>
  <c r="N25" s="1"/>
  <c r="N35" s="1"/>
  <c r="C46"/>
  <c r="T25" s="1"/>
  <c r="T35" s="1"/>
  <c r="C14"/>
  <c r="P23" s="1"/>
  <c r="P33" s="1"/>
  <c r="C22"/>
  <c r="J24" s="1"/>
  <c r="J34" s="1"/>
  <c r="C29"/>
  <c r="Q24" s="1"/>
  <c r="Q34" s="1"/>
  <c r="C25"/>
  <c r="M24" s="1"/>
  <c r="M34" s="1"/>
  <c r="C41"/>
  <c r="O25" s="1"/>
  <c r="O35" s="1"/>
  <c r="C37"/>
  <c r="K25" s="1"/>
  <c r="K35" s="1"/>
  <c r="C30"/>
  <c r="R24" s="1"/>
  <c r="R34" s="1"/>
  <c r="C26"/>
  <c r="N24" s="1"/>
  <c r="N34" s="1"/>
  <c r="C36"/>
  <c r="J25" s="1"/>
  <c r="J35" s="1"/>
  <c r="C44"/>
  <c r="R25" s="1"/>
  <c r="R35" s="1"/>
  <c r="J10" i="13" l="1"/>
  <c r="M23"/>
  <c r="M28" s="1"/>
  <c r="M30" s="1"/>
  <c r="L24"/>
  <c r="L34" s="1"/>
  <c r="L11"/>
  <c r="T23"/>
  <c r="T28" s="1"/>
  <c r="T30" s="1"/>
  <c r="K15"/>
  <c r="L17"/>
  <c r="S24"/>
  <c r="S34" s="1"/>
  <c r="J14"/>
  <c r="J12"/>
  <c r="K14"/>
  <c r="L14"/>
  <c r="K12"/>
  <c r="J17"/>
  <c r="J15"/>
  <c r="K10"/>
  <c r="L10"/>
  <c r="L15"/>
  <c r="L13"/>
  <c r="K16"/>
  <c r="L16"/>
  <c r="L12"/>
  <c r="K23"/>
  <c r="K27" s="1"/>
  <c r="K29" s="1"/>
  <c r="K8"/>
  <c r="L8"/>
  <c r="Q28"/>
  <c r="Q30" s="1"/>
  <c r="J11"/>
  <c r="K11"/>
  <c r="N23"/>
  <c r="Q27"/>
  <c r="Q29" s="1"/>
  <c r="L23"/>
  <c r="J9"/>
  <c r="K9"/>
  <c r="S33"/>
  <c r="O28"/>
  <c r="O30" s="1"/>
  <c r="O27"/>
  <c r="O29" s="1"/>
  <c r="O33"/>
  <c r="P23"/>
  <c r="J13"/>
  <c r="K13"/>
  <c r="R33"/>
  <c r="R27"/>
  <c r="R29" s="1"/>
  <c r="R28"/>
  <c r="R30" s="1"/>
  <c r="K16" i="11"/>
  <c r="K15"/>
  <c r="L16"/>
  <c r="L15"/>
  <c r="J15"/>
  <c r="K12"/>
  <c r="J17"/>
  <c r="R24"/>
  <c r="R34" s="1"/>
  <c r="J10"/>
  <c r="L17"/>
  <c r="T23"/>
  <c r="T33" s="1"/>
  <c r="T24"/>
  <c r="T34" s="1"/>
  <c r="L14"/>
  <c r="L11"/>
  <c r="J16"/>
  <c r="O24"/>
  <c r="O34" s="1"/>
  <c r="J12"/>
  <c r="L10"/>
  <c r="S24"/>
  <c r="S34" s="1"/>
  <c r="L8"/>
  <c r="K24"/>
  <c r="K34" s="1"/>
  <c r="R33"/>
  <c r="J11"/>
  <c r="K11"/>
  <c r="N23"/>
  <c r="K33"/>
  <c r="K17"/>
  <c r="L9"/>
  <c r="L23"/>
  <c r="J9"/>
  <c r="K9"/>
  <c r="P23"/>
  <c r="J13"/>
  <c r="K13"/>
  <c r="M28"/>
  <c r="M30" s="1"/>
  <c r="M33"/>
  <c r="M27"/>
  <c r="M29" s="1"/>
  <c r="J14"/>
  <c r="K14"/>
  <c r="Q23"/>
  <c r="S33"/>
  <c r="O33"/>
  <c r="J8"/>
  <c r="K10"/>
  <c r="L13"/>
  <c r="L16" i="8"/>
  <c r="K17"/>
  <c r="K16"/>
  <c r="T23"/>
  <c r="K8"/>
  <c r="J14"/>
  <c r="L9"/>
  <c r="J8"/>
  <c r="K24"/>
  <c r="K34" s="1"/>
  <c r="L13"/>
  <c r="L11"/>
  <c r="S24"/>
  <c r="S34" s="1"/>
  <c r="L15"/>
  <c r="K15"/>
  <c r="K14"/>
  <c r="J15"/>
  <c r="J16"/>
  <c r="K12"/>
  <c r="R24"/>
  <c r="R34" s="1"/>
  <c r="T24"/>
  <c r="T34" s="1"/>
  <c r="J17"/>
  <c r="O24"/>
  <c r="O34" s="1"/>
  <c r="J12"/>
  <c r="L10"/>
  <c r="K23"/>
  <c r="O23"/>
  <c r="O33" s="1"/>
  <c r="Q24"/>
  <c r="Q34" s="1"/>
  <c r="L14"/>
  <c r="K13"/>
  <c r="P23"/>
  <c r="J13"/>
  <c r="T33"/>
  <c r="M23"/>
  <c r="J10"/>
  <c r="K10"/>
  <c r="Q33"/>
  <c r="K9"/>
  <c r="L23"/>
  <c r="J9"/>
  <c r="K11"/>
  <c r="N23"/>
  <c r="J11"/>
  <c r="R33"/>
  <c r="S33"/>
  <c r="J12" i="6"/>
  <c r="L14"/>
  <c r="J17"/>
  <c r="T24"/>
  <c r="T34" s="1"/>
  <c r="K16"/>
  <c r="J15"/>
  <c r="J8"/>
  <c r="J10"/>
  <c r="L17"/>
  <c r="L16"/>
  <c r="Q24"/>
  <c r="Q34" s="1"/>
  <c r="O24"/>
  <c r="O34" s="1"/>
  <c r="K11"/>
  <c r="K10"/>
  <c r="L10"/>
  <c r="N23"/>
  <c r="N33" s="1"/>
  <c r="L15"/>
  <c r="K15"/>
  <c r="K12"/>
  <c r="K8"/>
  <c r="L12"/>
  <c r="M34"/>
  <c r="M35"/>
  <c r="R33"/>
  <c r="R27"/>
  <c r="R29" s="1"/>
  <c r="R28"/>
  <c r="R30" s="1"/>
  <c r="K14"/>
  <c r="Q23"/>
  <c r="J14"/>
  <c r="T33"/>
  <c r="K33"/>
  <c r="P23"/>
  <c r="J13"/>
  <c r="K13"/>
  <c r="L9"/>
  <c r="L13"/>
  <c r="N24"/>
  <c r="N34" s="1"/>
  <c r="L11"/>
  <c r="M28"/>
  <c r="M30" s="1"/>
  <c r="M27"/>
  <c r="M33"/>
  <c r="L23"/>
  <c r="J9"/>
  <c r="K9"/>
  <c r="L8"/>
  <c r="K24"/>
  <c r="K34" s="1"/>
  <c r="S28"/>
  <c r="S30" s="1"/>
  <c r="S27"/>
  <c r="S29" s="1"/>
  <c r="S33"/>
  <c r="O33"/>
  <c r="K17"/>
  <c r="J11"/>
  <c r="M23" i="3"/>
  <c r="M33" s="1"/>
  <c r="L9"/>
  <c r="L13"/>
  <c r="P24"/>
  <c r="P34" s="1"/>
  <c r="J12"/>
  <c r="L24"/>
  <c r="L34" s="1"/>
  <c r="K15"/>
  <c r="L14"/>
  <c r="K14"/>
  <c r="J16"/>
  <c r="O23"/>
  <c r="O33" s="1"/>
  <c r="M24"/>
  <c r="M34" s="1"/>
  <c r="K17"/>
  <c r="L10"/>
  <c r="M10" s="1"/>
  <c r="J15"/>
  <c r="L15"/>
  <c r="J14"/>
  <c r="K12"/>
  <c r="S24"/>
  <c r="S34" s="1"/>
  <c r="L12"/>
  <c r="L8"/>
  <c r="Q23"/>
  <c r="Q28" s="1"/>
  <c r="Q30" s="1"/>
  <c r="K8"/>
  <c r="J17"/>
  <c r="L17"/>
  <c r="K16"/>
  <c r="L16"/>
  <c r="K23"/>
  <c r="K28" s="1"/>
  <c r="K30" s="1"/>
  <c r="J8"/>
  <c r="L23"/>
  <c r="J9"/>
  <c r="K9"/>
  <c r="J11"/>
  <c r="N23"/>
  <c r="K11"/>
  <c r="S33"/>
  <c r="P23"/>
  <c r="J13"/>
  <c r="K13"/>
  <c r="T27"/>
  <c r="T29" s="1"/>
  <c r="T33"/>
  <c r="T28"/>
  <c r="T30" s="1"/>
  <c r="R33"/>
  <c r="R27"/>
  <c r="R29" s="1"/>
  <c r="R28"/>
  <c r="R30" s="1"/>
  <c r="K27" i="2"/>
  <c r="K29" s="1"/>
  <c r="K28"/>
  <c r="K30" s="1"/>
  <c r="L10"/>
  <c r="M28"/>
  <c r="M30" s="1"/>
  <c r="L9"/>
  <c r="L11"/>
  <c r="L13"/>
  <c r="K10"/>
  <c r="J10"/>
  <c r="K8"/>
  <c r="J8"/>
  <c r="K15"/>
  <c r="J15"/>
  <c r="J13"/>
  <c r="K13"/>
  <c r="J9"/>
  <c r="K9"/>
  <c r="K11"/>
  <c r="J11"/>
  <c r="L12"/>
  <c r="K16"/>
  <c r="J16"/>
  <c r="L15"/>
  <c r="J17"/>
  <c r="K17"/>
  <c r="L8"/>
  <c r="K14"/>
  <c r="J14"/>
  <c r="K12"/>
  <c r="J12"/>
  <c r="L17"/>
  <c r="L16"/>
  <c r="L14"/>
  <c r="M10" i="13" l="1"/>
  <c r="M33"/>
  <c r="M27"/>
  <c r="M29" s="1"/>
  <c r="T33"/>
  <c r="T27"/>
  <c r="T29" s="1"/>
  <c r="M17"/>
  <c r="M14"/>
  <c r="S28"/>
  <c r="S30" s="1"/>
  <c r="S27"/>
  <c r="S29" s="1"/>
  <c r="M15"/>
  <c r="M12"/>
  <c r="M8"/>
  <c r="M9"/>
  <c r="M11"/>
  <c r="M16"/>
  <c r="K33"/>
  <c r="K28"/>
  <c r="K30" s="1"/>
  <c r="M13"/>
  <c r="L27"/>
  <c r="L29" s="1"/>
  <c r="L28"/>
  <c r="L30" s="1"/>
  <c r="L33"/>
  <c r="P27"/>
  <c r="P29" s="1"/>
  <c r="P33"/>
  <c r="P28"/>
  <c r="P30" s="1"/>
  <c r="N33"/>
  <c r="N28"/>
  <c r="N30" s="1"/>
  <c r="N27"/>
  <c r="N29" s="1"/>
  <c r="M16" i="11"/>
  <c r="M15"/>
  <c r="M17"/>
  <c r="M10"/>
  <c r="M12"/>
  <c r="S28"/>
  <c r="S30" s="1"/>
  <c r="R27"/>
  <c r="R29" s="1"/>
  <c r="T28"/>
  <c r="T30" s="1"/>
  <c r="R28"/>
  <c r="R30" s="1"/>
  <c r="T27"/>
  <c r="T29" s="1"/>
  <c r="M14"/>
  <c r="O27"/>
  <c r="O29" s="1"/>
  <c r="O28"/>
  <c r="O30" s="1"/>
  <c r="S27"/>
  <c r="S29" s="1"/>
  <c r="M8"/>
  <c r="M11"/>
  <c r="K27"/>
  <c r="K29" s="1"/>
  <c r="P27"/>
  <c r="P29" s="1"/>
  <c r="P28"/>
  <c r="P30" s="1"/>
  <c r="P33"/>
  <c r="L27"/>
  <c r="L29" s="1"/>
  <c r="L33"/>
  <c r="L28"/>
  <c r="L30" s="1"/>
  <c r="M9"/>
  <c r="K28"/>
  <c r="K30" s="1"/>
  <c r="Q28"/>
  <c r="Q30" s="1"/>
  <c r="Q33"/>
  <c r="Q27"/>
  <c r="Q29" s="1"/>
  <c r="N33"/>
  <c r="N27"/>
  <c r="N29" s="1"/>
  <c r="N28"/>
  <c r="N30" s="1"/>
  <c r="M13"/>
  <c r="M17" i="8"/>
  <c r="M16"/>
  <c r="M8"/>
  <c r="K27"/>
  <c r="K29" s="1"/>
  <c r="M15"/>
  <c r="S27"/>
  <c r="S29" s="1"/>
  <c r="S28"/>
  <c r="S30" s="1"/>
  <c r="M14"/>
  <c r="R27"/>
  <c r="R29" s="1"/>
  <c r="T28"/>
  <c r="T30" s="1"/>
  <c r="M12"/>
  <c r="R28"/>
  <c r="R30" s="1"/>
  <c r="Q27"/>
  <c r="Q29" s="1"/>
  <c r="T27"/>
  <c r="T29" s="1"/>
  <c r="O27"/>
  <c r="O29" s="1"/>
  <c r="M9"/>
  <c r="K28"/>
  <c r="K30" s="1"/>
  <c r="O28"/>
  <c r="O30" s="1"/>
  <c r="K33"/>
  <c r="Q28"/>
  <c r="Q30" s="1"/>
  <c r="M10"/>
  <c r="L33"/>
  <c r="L28"/>
  <c r="L30" s="1"/>
  <c r="L27"/>
  <c r="L29" s="1"/>
  <c r="N28"/>
  <c r="N30" s="1"/>
  <c r="N27"/>
  <c r="N29" s="1"/>
  <c r="N33"/>
  <c r="P33"/>
  <c r="P28"/>
  <c r="P30" s="1"/>
  <c r="P27"/>
  <c r="P29" s="1"/>
  <c r="M27"/>
  <c r="M29" s="1"/>
  <c r="M33"/>
  <c r="M28"/>
  <c r="M30" s="1"/>
  <c r="M11"/>
  <c r="M13"/>
  <c r="M12" i="6"/>
  <c r="T28"/>
  <c r="T30" s="1"/>
  <c r="M10"/>
  <c r="T27"/>
  <c r="T29" s="1"/>
  <c r="M16"/>
  <c r="M11"/>
  <c r="M8"/>
  <c r="M17"/>
  <c r="M15"/>
  <c r="M13"/>
  <c r="O28"/>
  <c r="O30" s="1"/>
  <c r="O27"/>
  <c r="O29" s="1"/>
  <c r="M29"/>
  <c r="N27"/>
  <c r="N29" s="1"/>
  <c r="P27"/>
  <c r="P29" s="1"/>
  <c r="P28"/>
  <c r="P30" s="1"/>
  <c r="P33"/>
  <c r="Q28"/>
  <c r="Q30" s="1"/>
  <c r="Q27"/>
  <c r="Q29" s="1"/>
  <c r="Q33"/>
  <c r="L27"/>
  <c r="L29" s="1"/>
  <c r="L33"/>
  <c r="L28"/>
  <c r="L30" s="1"/>
  <c r="K28"/>
  <c r="K30" s="1"/>
  <c r="M14"/>
  <c r="M9"/>
  <c r="K27"/>
  <c r="K29" s="1"/>
  <c r="N28"/>
  <c r="N30" s="1"/>
  <c r="M14" i="3"/>
  <c r="M15"/>
  <c r="O27"/>
  <c r="O29" s="1"/>
  <c r="O28"/>
  <c r="O30" s="1"/>
  <c r="M27"/>
  <c r="M29" s="1"/>
  <c r="M28"/>
  <c r="M30" s="1"/>
  <c r="S27"/>
  <c r="S29" s="1"/>
  <c r="S28"/>
  <c r="S30" s="1"/>
  <c r="Q33"/>
  <c r="M17"/>
  <c r="M12"/>
  <c r="M8"/>
  <c r="Q27"/>
  <c r="Q29" s="1"/>
  <c r="M16"/>
  <c r="K27"/>
  <c r="K29" s="1"/>
  <c r="K33"/>
  <c r="M9"/>
  <c r="N33"/>
  <c r="N28"/>
  <c r="N30" s="1"/>
  <c r="N27"/>
  <c r="N29" s="1"/>
  <c r="P27"/>
  <c r="P29" s="1"/>
  <c r="P33"/>
  <c r="P28"/>
  <c r="P30" s="1"/>
  <c r="L27"/>
  <c r="L29" s="1"/>
  <c r="L33"/>
  <c r="L28"/>
  <c r="L30" s="1"/>
  <c r="M13"/>
  <c r="M11"/>
  <c r="M16" i="2"/>
  <c r="S27"/>
  <c r="S29" s="1"/>
  <c r="N28"/>
  <c r="N30" s="1"/>
  <c r="O28"/>
  <c r="O30" s="1"/>
  <c r="L28"/>
  <c r="L30" s="1"/>
  <c r="P28"/>
  <c r="P30" s="1"/>
  <c r="M8"/>
  <c r="M14"/>
  <c r="R27"/>
  <c r="R29" s="1"/>
  <c r="T28"/>
  <c r="T30" s="1"/>
  <c r="O27"/>
  <c r="O29" s="1"/>
  <c r="S28"/>
  <c r="S30" s="1"/>
  <c r="R28"/>
  <c r="R30" s="1"/>
  <c r="M27"/>
  <c r="M29" s="1"/>
  <c r="M9"/>
  <c r="M11"/>
  <c r="P27"/>
  <c r="P29" s="1"/>
  <c r="M10"/>
  <c r="M17"/>
  <c r="T27"/>
  <c r="T29" s="1"/>
  <c r="N27"/>
  <c r="N29" s="1"/>
  <c r="L27"/>
  <c r="L29" s="1"/>
  <c r="M12"/>
  <c r="Q27"/>
  <c r="Q29" s="1"/>
  <c r="Q28"/>
  <c r="Q30" s="1"/>
  <c r="M13"/>
  <c r="M15"/>
  <c r="M18" i="13" l="1"/>
  <c r="M19"/>
  <c r="M19" i="11"/>
  <c r="M18"/>
  <c r="M18" i="8"/>
  <c r="M19"/>
  <c r="M18" i="6"/>
  <c r="M19"/>
  <c r="M19" i="3"/>
  <c r="M18"/>
  <c r="M18" i="2"/>
  <c r="M19"/>
  <c r="O17" i="13" l="1"/>
  <c r="O12"/>
  <c r="O16"/>
  <c r="O13"/>
  <c r="O15"/>
  <c r="O10"/>
  <c r="O11"/>
  <c r="O9"/>
  <c r="O14"/>
  <c r="O8"/>
  <c r="O15" i="11"/>
  <c r="O8"/>
  <c r="O13"/>
  <c r="O11"/>
  <c r="O12"/>
  <c r="O14"/>
  <c r="O9"/>
  <c r="O17"/>
  <c r="O10"/>
  <c r="O16"/>
  <c r="O14" i="8"/>
  <c r="O15"/>
  <c r="O13"/>
  <c r="O11"/>
  <c r="O12"/>
  <c r="O10"/>
  <c r="O8"/>
  <c r="O16"/>
  <c r="O9"/>
  <c r="O17"/>
  <c r="O16" i="6"/>
  <c r="O17"/>
  <c r="O10"/>
  <c r="O14"/>
  <c r="O8"/>
  <c r="O11"/>
  <c r="O9"/>
  <c r="O15"/>
  <c r="O13"/>
  <c r="O12"/>
  <c r="O17" i="3"/>
  <c r="O15"/>
  <c r="O13"/>
  <c r="O11"/>
  <c r="O9"/>
  <c r="O14"/>
  <c r="O12"/>
  <c r="O8"/>
  <c r="O16"/>
  <c r="O10"/>
  <c r="O15" i="2"/>
  <c r="O13"/>
  <c r="O9"/>
  <c r="O16"/>
  <c r="O17"/>
  <c r="O8"/>
  <c r="O10"/>
  <c r="O11"/>
  <c r="O12"/>
  <c r="O14"/>
</calcChain>
</file>

<file path=xl/sharedStrings.xml><?xml version="1.0" encoding="utf-8"?>
<sst xmlns="http://schemas.openxmlformats.org/spreadsheetml/2006/main" count="1326" uniqueCount="65">
  <si>
    <t>quote_date</t>
  </si>
  <si>
    <t>item_id</t>
  </si>
  <si>
    <t>item_desc</t>
  </si>
  <si>
    <t>validi</t>
  </si>
  <si>
    <t>shop_c</t>
  </si>
  <si>
    <t>price</t>
  </si>
  <si>
    <t>indica</t>
  </si>
  <si>
    <t>orig_i</t>
  </si>
  <si>
    <t>price_relat</t>
  </si>
  <si>
    <t>log_price_r</t>
  </si>
  <si>
    <t>stratum_wei</t>
  </si>
  <si>
    <t>stratu</t>
  </si>
  <si>
    <t>start_date</t>
  </si>
  <si>
    <t>end_date</t>
  </si>
  <si>
    <t>region</t>
  </si>
  <si>
    <t>shop_t</t>
  </si>
  <si>
    <t>shop_weight</t>
  </si>
  <si>
    <t>base_price</t>
  </si>
  <si>
    <t>base_v</t>
  </si>
  <si>
    <t>stratu.1</t>
  </si>
  <si>
    <t xml:space="preserve">MENS CASUAL SHIRT             </t>
  </si>
  <si>
    <t xml:space="preserve">      </t>
  </si>
  <si>
    <t xml:space="preserve">C     </t>
  </si>
  <si>
    <t xml:space="preserve">S     </t>
  </si>
  <si>
    <t>CARLI</t>
  </si>
  <si>
    <t xml:space="preserve">JEVONS </t>
  </si>
  <si>
    <t>DUTOT</t>
  </si>
  <si>
    <t>Carli</t>
  </si>
  <si>
    <t>t</t>
  </si>
  <si>
    <t>Jevons</t>
  </si>
  <si>
    <t>Dutot</t>
  </si>
  <si>
    <t>Average</t>
  </si>
  <si>
    <t>Index</t>
  </si>
  <si>
    <t>Largest Value</t>
  </si>
  <si>
    <t>Smallest Value</t>
  </si>
  <si>
    <t>Largest Index</t>
  </si>
  <si>
    <t>Carli - Jevons</t>
  </si>
  <si>
    <t>Carli - Dutot</t>
  </si>
  <si>
    <t>Jevons - Dutot</t>
  </si>
  <si>
    <t>Figure 1: Carli index</t>
  </si>
  <si>
    <t>Figure 2: Jevons index</t>
  </si>
  <si>
    <t>Figure 3: Dutot index</t>
  </si>
  <si>
    <t>Figure 4: Price table</t>
  </si>
  <si>
    <t>Figure 5: Price relative table</t>
  </si>
  <si>
    <t>Stores</t>
  </si>
  <si>
    <t>Smallest Index</t>
  </si>
  <si>
    <t>Largest Cross - Index Differences</t>
  </si>
  <si>
    <t>Largest Overall Difference*:</t>
  </si>
  <si>
    <t>Smallest Overall Difference**:</t>
  </si>
  <si>
    <t xml:space="preserve">Shop Names </t>
  </si>
  <si>
    <t xml:space="preserve">WOMEN'S TROUSERS-CASUAL       </t>
  </si>
  <si>
    <t xml:space="preserve">FROZEN CHICKEN BREASTS        </t>
  </si>
  <si>
    <t xml:space="preserve">STRAWBERRIES PER KG OR PUNNET </t>
  </si>
  <si>
    <t xml:space="preserve">MATTRESS- 3FT/90CM            </t>
  </si>
  <si>
    <t xml:space="preserve">ARMCHAIR -UPHOLSTERED         </t>
  </si>
  <si>
    <t>Shop 1</t>
  </si>
  <si>
    <t>Shop 2</t>
  </si>
  <si>
    <t>Shop 3</t>
  </si>
  <si>
    <t>Shop 4</t>
  </si>
  <si>
    <t>Shop 5</t>
  </si>
  <si>
    <t xml:space="preserve">MENS CASUAL SHIRT          </t>
  </si>
  <si>
    <t xml:space="preserve">WOMEN'S TROUSERS-CASUAL </t>
  </si>
  <si>
    <t xml:space="preserve">FROZEN CHICKEN BREASTS      </t>
  </si>
  <si>
    <t xml:space="preserve">MATTRESS- 3FT/90CM  </t>
  </si>
  <si>
    <t xml:space="preserve">ARMCHAIR -UPHOLSTERED   </t>
  </si>
</sst>
</file>

<file path=xl/styles.xml><?xml version="1.0" encoding="utf-8"?>
<styleSheet xmlns="http://schemas.openxmlformats.org/spreadsheetml/2006/main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Marlett"/>
      <charset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8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Fill="1"/>
    <xf numFmtId="0" fontId="19" fillId="0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22" xfId="0" applyFont="1" applyFill="1" applyBorder="1" applyAlignment="1">
      <alignment horizontal="right"/>
    </xf>
    <xf numFmtId="0" fontId="19" fillId="33" borderId="19" xfId="0" applyFont="1" applyFill="1" applyBorder="1"/>
    <xf numFmtId="0" fontId="20" fillId="0" borderId="0" xfId="0" applyFont="1" applyFill="1" applyBorder="1"/>
    <xf numFmtId="0" fontId="20" fillId="33" borderId="28" xfId="0" applyFont="1" applyFill="1" applyBorder="1"/>
    <xf numFmtId="0" fontId="19" fillId="0" borderId="20" xfId="0" applyFont="1" applyBorder="1"/>
    <xf numFmtId="0" fontId="20" fillId="0" borderId="0" xfId="0" applyFont="1" applyBorder="1"/>
    <xf numFmtId="0" fontId="19" fillId="33" borderId="20" xfId="0" applyFont="1" applyFill="1" applyBorder="1"/>
    <xf numFmtId="0" fontId="19" fillId="0" borderId="21" xfId="0" applyFont="1" applyBorder="1"/>
    <xf numFmtId="0" fontId="19" fillId="33" borderId="21" xfId="0" applyFont="1" applyFill="1" applyBorder="1"/>
    <xf numFmtId="0" fontId="21" fillId="0" borderId="0" xfId="0" applyFont="1" applyFill="1" applyBorder="1"/>
    <xf numFmtId="0" fontId="19" fillId="0" borderId="0" xfId="0" applyFont="1" applyFill="1" applyBorder="1"/>
    <xf numFmtId="0" fontId="19" fillId="34" borderId="22" xfId="0" applyFont="1" applyFill="1" applyBorder="1" applyAlignment="1">
      <alignment horizontal="center"/>
    </xf>
    <xf numFmtId="0" fontId="19" fillId="34" borderId="22" xfId="0" applyFont="1" applyFill="1" applyBorder="1"/>
    <xf numFmtId="0" fontId="19" fillId="34" borderId="23" xfId="0" applyFont="1" applyFill="1" applyBorder="1"/>
    <xf numFmtId="0" fontId="20" fillId="35" borderId="29" xfId="0" applyFont="1" applyFill="1" applyBorder="1"/>
    <xf numFmtId="0" fontId="20" fillId="33" borderId="30" xfId="0" applyFont="1" applyFill="1" applyBorder="1"/>
    <xf numFmtId="0" fontId="20" fillId="34" borderId="24" xfId="0" applyFont="1" applyFill="1" applyBorder="1" applyAlignment="1">
      <alignment horizontal="center"/>
    </xf>
    <xf numFmtId="0" fontId="20" fillId="34" borderId="23" xfId="0" applyFont="1" applyFill="1" applyBorder="1" applyAlignment="1">
      <alignment horizontal="center"/>
    </xf>
    <xf numFmtId="0" fontId="20" fillId="34" borderId="22" xfId="0" applyFont="1" applyFill="1" applyBorder="1"/>
    <xf numFmtId="0" fontId="20" fillId="34" borderId="18" xfId="0" applyFont="1" applyFill="1" applyBorder="1"/>
    <xf numFmtId="0" fontId="20" fillId="35" borderId="28" xfId="0" applyFont="1" applyFill="1" applyBorder="1"/>
    <xf numFmtId="0" fontId="20" fillId="35" borderId="34" xfId="0" applyFont="1" applyFill="1" applyBorder="1"/>
    <xf numFmtId="0" fontId="20" fillId="35" borderId="33" xfId="0" applyFont="1" applyFill="1" applyBorder="1"/>
    <xf numFmtId="0" fontId="20" fillId="35" borderId="35" xfId="0" applyFont="1" applyFill="1" applyBorder="1"/>
    <xf numFmtId="0" fontId="20" fillId="35" borderId="31" xfId="0" applyFont="1" applyFill="1" applyBorder="1"/>
    <xf numFmtId="0" fontId="20" fillId="35" borderId="13" xfId="0" applyFont="1" applyFill="1" applyBorder="1"/>
    <xf numFmtId="0" fontId="20" fillId="35" borderId="30" xfId="0" applyFont="1" applyFill="1" applyBorder="1"/>
    <xf numFmtId="0" fontId="20" fillId="35" borderId="17" xfId="0" applyFont="1" applyFill="1" applyBorder="1"/>
    <xf numFmtId="0" fontId="20" fillId="35" borderId="18" xfId="0" applyFont="1" applyFill="1" applyBorder="1"/>
    <xf numFmtId="0" fontId="19" fillId="34" borderId="24" xfId="0" applyFont="1" applyFill="1" applyBorder="1" applyAlignment="1">
      <alignment horizontal="right"/>
    </xf>
    <xf numFmtId="0" fontId="19" fillId="35" borderId="20" xfId="0" applyFont="1" applyFill="1" applyBorder="1"/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20" fillId="0" borderId="24" xfId="0" applyFont="1" applyBorder="1"/>
    <xf numFmtId="0" fontId="20" fillId="0" borderId="22" xfId="0" applyFont="1" applyBorder="1"/>
    <xf numFmtId="0" fontId="20" fillId="0" borderId="23" xfId="0" applyFont="1" applyBorder="1"/>
    <xf numFmtId="0" fontId="19" fillId="33" borderId="14" xfId="0" applyFont="1" applyFill="1" applyBorder="1"/>
    <xf numFmtId="0" fontId="19" fillId="35" borderId="14" xfId="0" applyFont="1" applyFill="1" applyBorder="1"/>
    <xf numFmtId="0" fontId="19" fillId="33" borderId="16" xfId="0" applyFont="1" applyFill="1" applyBorder="1"/>
    <xf numFmtId="0" fontId="19" fillId="34" borderId="24" xfId="0" applyFont="1" applyFill="1" applyBorder="1" applyAlignment="1">
      <alignment wrapText="1"/>
    </xf>
    <xf numFmtId="0" fontId="19" fillId="34" borderId="22" xfId="0" applyFont="1" applyFill="1" applyBorder="1" applyAlignment="1">
      <alignment wrapText="1"/>
    </xf>
    <xf numFmtId="0" fontId="19" fillId="34" borderId="23" xfId="0" applyFont="1" applyFill="1" applyBorder="1" applyAlignment="1">
      <alignment wrapText="1"/>
    </xf>
    <xf numFmtId="0" fontId="19" fillId="34" borderId="10" xfId="0" applyFont="1" applyFill="1" applyBorder="1" applyAlignment="1">
      <alignment wrapText="1"/>
    </xf>
    <xf numFmtId="2" fontId="20" fillId="33" borderId="19" xfId="0" applyNumberFormat="1" applyFont="1" applyFill="1" applyBorder="1"/>
    <xf numFmtId="2" fontId="20" fillId="35" borderId="20" xfId="0" applyNumberFormat="1" applyFont="1" applyFill="1" applyBorder="1"/>
    <xf numFmtId="2" fontId="20" fillId="33" borderId="20" xfId="0" applyNumberFormat="1" applyFont="1" applyFill="1" applyBorder="1"/>
    <xf numFmtId="2" fontId="20" fillId="33" borderId="21" xfId="0" applyNumberFormat="1" applyFont="1" applyFill="1" applyBorder="1"/>
    <xf numFmtId="164" fontId="20" fillId="33" borderId="20" xfId="0" applyNumberFormat="1" applyFont="1" applyFill="1" applyBorder="1"/>
    <xf numFmtId="164" fontId="20" fillId="0" borderId="20" xfId="0" applyNumberFormat="1" applyFont="1" applyBorder="1"/>
    <xf numFmtId="164" fontId="20" fillId="33" borderId="21" xfId="0" applyNumberFormat="1" applyFont="1" applyFill="1" applyBorder="1"/>
    <xf numFmtId="164" fontId="20" fillId="33" borderId="28" xfId="0" applyNumberFormat="1" applyFont="1" applyFill="1" applyBorder="1"/>
    <xf numFmtId="164" fontId="20" fillId="33" borderId="31" xfId="0" applyNumberFormat="1" applyFont="1" applyFill="1" applyBorder="1"/>
    <xf numFmtId="164" fontId="20" fillId="33" borderId="0" xfId="0" applyNumberFormat="1" applyFont="1" applyFill="1" applyBorder="1"/>
    <xf numFmtId="164" fontId="20" fillId="0" borderId="29" xfId="0" applyNumberFormat="1" applyFont="1" applyBorder="1"/>
    <xf numFmtId="164" fontId="20" fillId="0" borderId="32" xfId="0" applyNumberFormat="1" applyFont="1" applyBorder="1"/>
    <xf numFmtId="164" fontId="20" fillId="0" borderId="0" xfId="0" applyNumberFormat="1" applyFont="1" applyBorder="1"/>
    <xf numFmtId="164" fontId="20" fillId="33" borderId="29" xfId="0" applyNumberFormat="1" applyFont="1" applyFill="1" applyBorder="1"/>
    <xf numFmtId="164" fontId="20" fillId="33" borderId="32" xfId="0" applyNumberFormat="1" applyFont="1" applyFill="1" applyBorder="1"/>
    <xf numFmtId="164" fontId="20" fillId="0" borderId="30" xfId="0" applyNumberFormat="1" applyFont="1" applyBorder="1"/>
    <xf numFmtId="164" fontId="20" fillId="0" borderId="33" xfId="0" applyNumberFormat="1" applyFont="1" applyBorder="1"/>
    <xf numFmtId="164" fontId="20" fillId="0" borderId="17" xfId="0" applyNumberFormat="1" applyFont="1" applyBorder="1"/>
    <xf numFmtId="164" fontId="20" fillId="33" borderId="34" xfId="0" applyNumberFormat="1" applyFont="1" applyFill="1" applyBorder="1"/>
    <xf numFmtId="164" fontId="20" fillId="33" borderId="37" xfId="0" applyNumberFormat="1" applyFont="1" applyFill="1" applyBorder="1"/>
    <xf numFmtId="164" fontId="20" fillId="35" borderId="36" xfId="0" applyNumberFormat="1" applyFont="1" applyFill="1" applyBorder="1"/>
    <xf numFmtId="164" fontId="20" fillId="35" borderId="38" xfId="0" applyNumberFormat="1" applyFont="1" applyFill="1" applyBorder="1"/>
    <xf numFmtId="164" fontId="20" fillId="33" borderId="35" xfId="0" applyNumberFormat="1" applyFont="1" applyFill="1" applyBorder="1"/>
    <xf numFmtId="164" fontId="20" fillId="33" borderId="39" xfId="0" applyNumberFormat="1" applyFont="1" applyFill="1" applyBorder="1"/>
    <xf numFmtId="164" fontId="20" fillId="35" borderId="28" xfId="0" applyNumberFormat="1" applyFont="1" applyFill="1" applyBorder="1"/>
    <xf numFmtId="164" fontId="20" fillId="35" borderId="34" xfId="0" applyNumberFormat="1" applyFont="1" applyFill="1" applyBorder="1"/>
    <xf numFmtId="164" fontId="20" fillId="35" borderId="15" xfId="0" applyNumberFormat="1" applyFont="1" applyFill="1" applyBorder="1"/>
    <xf numFmtId="164" fontId="20" fillId="35" borderId="29" xfId="0" applyNumberFormat="1" applyFont="1" applyFill="1" applyBorder="1"/>
    <xf numFmtId="164" fontId="20" fillId="35" borderId="33" xfId="0" applyNumberFormat="1" applyFont="1" applyFill="1" applyBorder="1"/>
    <xf numFmtId="164" fontId="20" fillId="35" borderId="35" xfId="0" applyNumberFormat="1" applyFont="1" applyFill="1" applyBorder="1"/>
    <xf numFmtId="44" fontId="20" fillId="33" borderId="11" xfId="43" applyFont="1" applyFill="1" applyBorder="1"/>
    <xf numFmtId="44" fontId="0" fillId="33" borderId="12" xfId="43" applyFont="1" applyFill="1" applyBorder="1"/>
    <xf numFmtId="44" fontId="20" fillId="33" borderId="12" xfId="43" applyFont="1" applyFill="1" applyBorder="1"/>
    <xf numFmtId="44" fontId="20" fillId="35" borderId="14" xfId="43" applyFont="1" applyFill="1" applyBorder="1"/>
    <xf numFmtId="44" fontId="0" fillId="35" borderId="0" xfId="43" applyFont="1" applyFill="1" applyBorder="1"/>
    <xf numFmtId="44" fontId="20" fillId="35" borderId="0" xfId="43" applyFont="1" applyFill="1" applyBorder="1"/>
    <xf numFmtId="44" fontId="20" fillId="33" borderId="14" xfId="43" applyFont="1" applyFill="1" applyBorder="1"/>
    <xf numFmtId="44" fontId="0" fillId="33" borderId="0" xfId="43" applyFont="1" applyFill="1" applyBorder="1"/>
    <xf numFmtId="44" fontId="20" fillId="33" borderId="0" xfId="43" applyFont="1" applyFill="1" applyBorder="1"/>
    <xf numFmtId="44" fontId="20" fillId="33" borderId="16" xfId="43" applyFont="1" applyFill="1" applyBorder="1"/>
    <xf numFmtId="44" fontId="0" fillId="33" borderId="17" xfId="43" applyFont="1" applyFill="1" applyBorder="1"/>
    <xf numFmtId="44" fontId="20" fillId="33" borderId="17" xfId="43" applyFont="1" applyFill="1" applyBorder="1"/>
    <xf numFmtId="0" fontId="19" fillId="34" borderId="11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43" fontId="20" fillId="33" borderId="14" xfId="42" applyNumberFormat="1" applyFont="1" applyFill="1" applyBorder="1"/>
    <xf numFmtId="43" fontId="20" fillId="35" borderId="14" xfId="42" applyNumberFormat="1" applyFont="1" applyFill="1" applyBorder="1"/>
    <xf numFmtId="43" fontId="20" fillId="33" borderId="17" xfId="42" applyNumberFormat="1" applyFont="1" applyFill="1" applyBorder="1"/>
    <xf numFmtId="43" fontId="20" fillId="33" borderId="16" xfId="42" applyNumberFormat="1" applyFont="1" applyFill="1" applyBorder="1"/>
    <xf numFmtId="43" fontId="20" fillId="35" borderId="0" xfId="42" applyNumberFormat="1" applyFont="1" applyFill="1" applyBorder="1"/>
    <xf numFmtId="43" fontId="20" fillId="33" borderId="15" xfId="42" applyNumberFormat="1" applyFont="1" applyFill="1" applyBorder="1"/>
    <xf numFmtId="43" fontId="20" fillId="35" borderId="15" xfId="42" applyNumberFormat="1" applyFont="1" applyFill="1" applyBorder="1"/>
    <xf numFmtId="43" fontId="20" fillId="33" borderId="18" xfId="42" applyNumberFormat="1" applyFont="1" applyFill="1" applyBorder="1"/>
    <xf numFmtId="43" fontId="20" fillId="33" borderId="0" xfId="42" applyNumberFormat="1" applyFont="1" applyFill="1" applyBorder="1"/>
    <xf numFmtId="0" fontId="0" fillId="0" borderId="0" xfId="0" applyFill="1"/>
    <xf numFmtId="0" fontId="20" fillId="33" borderId="25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center"/>
    </xf>
    <xf numFmtId="0" fontId="19" fillId="34" borderId="2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20" fillId="35" borderId="15" xfId="0" applyFont="1" applyFill="1" applyBorder="1" applyAlignment="1">
      <alignment horizontal="center"/>
    </xf>
    <xf numFmtId="0" fontId="20" fillId="35" borderId="16" xfId="0" applyFont="1" applyFill="1" applyBorder="1" applyAlignment="1">
      <alignment horizontal="center"/>
    </xf>
    <xf numFmtId="0" fontId="20" fillId="35" borderId="18" xfId="0" applyFont="1" applyFill="1" applyBorder="1" applyAlignment="1">
      <alignment horizontal="center"/>
    </xf>
    <xf numFmtId="0" fontId="20" fillId="35" borderId="11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/>
    </xf>
    <xf numFmtId="0" fontId="20" fillId="35" borderId="17" xfId="0" applyFont="1" applyFill="1" applyBorder="1" applyAlignment="1">
      <alignment horizontal="center"/>
    </xf>
    <xf numFmtId="164" fontId="20" fillId="33" borderId="14" xfId="0" applyNumberFormat="1" applyFont="1" applyFill="1" applyBorder="1" applyAlignment="1">
      <alignment horizontal="center"/>
    </xf>
    <xf numFmtId="164" fontId="20" fillId="33" borderId="15" xfId="0" applyNumberFormat="1" applyFont="1" applyFill="1" applyBorder="1" applyAlignment="1">
      <alignment horizontal="center"/>
    </xf>
    <xf numFmtId="164" fontId="20" fillId="0" borderId="16" xfId="0" applyNumberFormat="1" applyFont="1" applyBorder="1" applyAlignment="1">
      <alignment horizontal="center"/>
    </xf>
    <xf numFmtId="164" fontId="20" fillId="0" borderId="18" xfId="0" applyNumberFormat="1" applyFont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164" fontId="20" fillId="33" borderId="11" xfId="0" applyNumberFormat="1" applyFont="1" applyFill="1" applyBorder="1" applyAlignment="1">
      <alignment horizontal="center"/>
    </xf>
    <xf numFmtId="164" fontId="20" fillId="33" borderId="13" xfId="0" applyNumberFormat="1" applyFont="1" applyFill="1" applyBorder="1" applyAlignment="1">
      <alignment horizontal="center"/>
    </xf>
    <xf numFmtId="164" fontId="20" fillId="0" borderId="14" xfId="0" applyNumberFormat="1" applyFont="1" applyBorder="1" applyAlignment="1">
      <alignment horizontal="center"/>
    </xf>
    <xf numFmtId="164" fontId="20" fillId="0" borderId="15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Item1!$H$23:$I$23</c:f>
              <c:strCache>
                <c:ptCount val="1"/>
                <c:pt idx="0">
                  <c:v>Carli</c:v>
                </c:pt>
              </c:strCache>
            </c:strRef>
          </c:tx>
          <c:marker>
            <c:symbol val="none"/>
          </c:marker>
          <c:cat>
            <c:numRef>
              <c:f>Item1!$J$22:$T$22</c:f>
              <c:numCache>
                <c:formatCode>General</c:formatCode>
                <c:ptCount val="11"/>
                <c:pt idx="0">
                  <c:v>201501</c:v>
                </c:pt>
                <c:pt idx="1">
                  <c:v>201502</c:v>
                </c:pt>
                <c:pt idx="2">
                  <c:v>201503</c:v>
                </c:pt>
                <c:pt idx="3">
                  <c:v>201504</c:v>
                </c:pt>
                <c:pt idx="4">
                  <c:v>201505</c:v>
                </c:pt>
                <c:pt idx="5">
                  <c:v>201506</c:v>
                </c:pt>
                <c:pt idx="6">
                  <c:v>201507</c:v>
                </c:pt>
                <c:pt idx="7">
                  <c:v>201508</c:v>
                </c:pt>
                <c:pt idx="8">
                  <c:v>201509</c:v>
                </c:pt>
                <c:pt idx="9">
                  <c:v>201510</c:v>
                </c:pt>
                <c:pt idx="10">
                  <c:v>201511</c:v>
                </c:pt>
              </c:numCache>
            </c:numRef>
          </c:cat>
          <c:val>
            <c:numRef>
              <c:f>Item1!$J$33:$T$33</c:f>
              <c:numCache>
                <c:formatCode>General</c:formatCode>
                <c:ptCount val="11"/>
                <c:pt idx="0">
                  <c:v>100</c:v>
                </c:pt>
                <c:pt idx="1">
                  <c:v>100.95238095238095</c:v>
                </c:pt>
                <c:pt idx="2">
                  <c:v>101.11111111111111</c:v>
                </c:pt>
                <c:pt idx="3">
                  <c:v>100</c:v>
                </c:pt>
                <c:pt idx="4">
                  <c:v>94.285714285714278</c:v>
                </c:pt>
                <c:pt idx="5">
                  <c:v>98.730158730158735</c:v>
                </c:pt>
                <c:pt idx="6">
                  <c:v>96.825396825396808</c:v>
                </c:pt>
                <c:pt idx="7">
                  <c:v>101.84126984126985</c:v>
                </c:pt>
                <c:pt idx="8">
                  <c:v>120</c:v>
                </c:pt>
                <c:pt idx="9">
                  <c:v>148.41269841269843</c:v>
                </c:pt>
                <c:pt idx="10">
                  <c:v>128.41269841269843</c:v>
                </c:pt>
              </c:numCache>
            </c:numRef>
          </c:val>
        </c:ser>
        <c:ser>
          <c:idx val="1"/>
          <c:order val="1"/>
          <c:tx>
            <c:strRef>
              <c:f>Item1!$H$24:$I$24</c:f>
              <c:strCache>
                <c:ptCount val="1"/>
                <c:pt idx="0">
                  <c:v>Jevons</c:v>
                </c:pt>
              </c:strCache>
            </c:strRef>
          </c:tx>
          <c:marker>
            <c:symbol val="none"/>
          </c:marker>
          <c:cat>
            <c:numRef>
              <c:f>Item1!$J$22:$T$22</c:f>
              <c:numCache>
                <c:formatCode>General</c:formatCode>
                <c:ptCount val="11"/>
                <c:pt idx="0">
                  <c:v>201501</c:v>
                </c:pt>
                <c:pt idx="1">
                  <c:v>201502</c:v>
                </c:pt>
                <c:pt idx="2">
                  <c:v>201503</c:v>
                </c:pt>
                <c:pt idx="3">
                  <c:v>201504</c:v>
                </c:pt>
                <c:pt idx="4">
                  <c:v>201505</c:v>
                </c:pt>
                <c:pt idx="5">
                  <c:v>201506</c:v>
                </c:pt>
                <c:pt idx="6">
                  <c:v>201507</c:v>
                </c:pt>
                <c:pt idx="7">
                  <c:v>201508</c:v>
                </c:pt>
                <c:pt idx="8">
                  <c:v>201509</c:v>
                </c:pt>
                <c:pt idx="9">
                  <c:v>201510</c:v>
                </c:pt>
                <c:pt idx="10">
                  <c:v>201511</c:v>
                </c:pt>
              </c:numCache>
            </c:numRef>
          </c:cat>
          <c:val>
            <c:numRef>
              <c:f>Item1!$J$34:$T$34</c:f>
              <c:numCache>
                <c:formatCode>General</c:formatCode>
                <c:ptCount val="11"/>
                <c:pt idx="0">
                  <c:v>100</c:v>
                </c:pt>
                <c:pt idx="1">
                  <c:v>99.028942228686233</c:v>
                </c:pt>
                <c:pt idx="2">
                  <c:v>99.248034951257296</c:v>
                </c:pt>
                <c:pt idx="3">
                  <c:v>97.671868386117382</c:v>
                </c:pt>
                <c:pt idx="4">
                  <c:v>91.315371094738538</c:v>
                </c:pt>
                <c:pt idx="5">
                  <c:v>96.723418117766641</c:v>
                </c:pt>
                <c:pt idx="6">
                  <c:v>84.202626126348292</c:v>
                </c:pt>
                <c:pt idx="7">
                  <c:v>96.723418117766641</c:v>
                </c:pt>
                <c:pt idx="8">
                  <c:v>117.3160676311841</c:v>
                </c:pt>
                <c:pt idx="9">
                  <c:v>137.47294437087493</c:v>
                </c:pt>
                <c:pt idx="10">
                  <c:v>125.13916070310532</c:v>
                </c:pt>
              </c:numCache>
            </c:numRef>
          </c:val>
        </c:ser>
        <c:ser>
          <c:idx val="2"/>
          <c:order val="2"/>
          <c:tx>
            <c:strRef>
              <c:f>Item1!$H$25:$I$25</c:f>
              <c:strCache>
                <c:ptCount val="1"/>
                <c:pt idx="0">
                  <c:v>Dutot</c:v>
                </c:pt>
              </c:strCache>
            </c:strRef>
          </c:tx>
          <c:marker>
            <c:symbol val="none"/>
          </c:marker>
          <c:cat>
            <c:numRef>
              <c:f>Item1!$J$22:$T$22</c:f>
              <c:numCache>
                <c:formatCode>General</c:formatCode>
                <c:ptCount val="11"/>
                <c:pt idx="0">
                  <c:v>201501</c:v>
                </c:pt>
                <c:pt idx="1">
                  <c:v>201502</c:v>
                </c:pt>
                <c:pt idx="2">
                  <c:v>201503</c:v>
                </c:pt>
                <c:pt idx="3">
                  <c:v>201504</c:v>
                </c:pt>
                <c:pt idx="4">
                  <c:v>201505</c:v>
                </c:pt>
                <c:pt idx="5">
                  <c:v>201506</c:v>
                </c:pt>
                <c:pt idx="6">
                  <c:v>201507</c:v>
                </c:pt>
                <c:pt idx="7">
                  <c:v>201508</c:v>
                </c:pt>
                <c:pt idx="8">
                  <c:v>201509</c:v>
                </c:pt>
                <c:pt idx="9">
                  <c:v>201510</c:v>
                </c:pt>
                <c:pt idx="10">
                  <c:v>201511</c:v>
                </c:pt>
              </c:numCache>
            </c:numRef>
          </c:cat>
          <c:val>
            <c:numRef>
              <c:f>Item1!$J$35:$T$35</c:f>
              <c:numCache>
                <c:formatCode>General</c:formatCode>
                <c:ptCount val="11"/>
                <c:pt idx="0">
                  <c:v>100</c:v>
                </c:pt>
                <c:pt idx="1">
                  <c:v>98.058063889698019</c:v>
                </c:pt>
                <c:pt idx="2">
                  <c:v>97.087095834547029</c:v>
                </c:pt>
                <c:pt idx="3">
                  <c:v>96.116127779396052</c:v>
                </c:pt>
                <c:pt idx="4">
                  <c:v>92.232255558792104</c:v>
                </c:pt>
                <c:pt idx="5">
                  <c:v>96.116127779396052</c:v>
                </c:pt>
                <c:pt idx="6">
                  <c:v>92.232255558792104</c:v>
                </c:pt>
                <c:pt idx="7">
                  <c:v>94.950966113214861</c:v>
                </c:pt>
                <c:pt idx="8">
                  <c:v>109.70968055150985</c:v>
                </c:pt>
                <c:pt idx="9">
                  <c:v>122.33226526847265</c:v>
                </c:pt>
                <c:pt idx="10">
                  <c:v>116.50645693756674</c:v>
                </c:pt>
              </c:numCache>
            </c:numRef>
          </c:val>
        </c:ser>
        <c:marker val="1"/>
        <c:axId val="88056192"/>
        <c:axId val="88057728"/>
      </c:lineChart>
      <c:catAx>
        <c:axId val="88056192"/>
        <c:scaling>
          <c:orientation val="minMax"/>
        </c:scaling>
        <c:axPos val="b"/>
        <c:numFmt formatCode="General" sourceLinked="1"/>
        <c:tickLblPos val="low"/>
        <c:crossAx val="88057728"/>
        <c:crossesAt val="100"/>
        <c:auto val="1"/>
        <c:lblAlgn val="ctr"/>
        <c:lblOffset val="100"/>
      </c:catAx>
      <c:valAx>
        <c:axId val="88057728"/>
        <c:scaling>
          <c:orientation val="minMax"/>
        </c:scaling>
        <c:axPos val="l"/>
        <c:majorGridlines>
          <c:spPr>
            <a:ln>
              <a:solidFill>
                <a:sysClr val="windowText" lastClr="000000">
                  <a:lumMod val="95000"/>
                  <a:lumOff val="5000"/>
                  <a:alpha val="10000"/>
                </a:sysClr>
              </a:solidFill>
            </a:ln>
          </c:spPr>
        </c:majorGridlines>
        <c:numFmt formatCode="General" sourceLinked="1"/>
        <c:tickLblPos val="nextTo"/>
        <c:crossAx val="8805619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Item2!$H$23:$I$23</c:f>
              <c:strCache>
                <c:ptCount val="1"/>
                <c:pt idx="0">
                  <c:v>Carli</c:v>
                </c:pt>
              </c:strCache>
            </c:strRef>
          </c:tx>
          <c:marker>
            <c:symbol val="none"/>
          </c:marker>
          <c:cat>
            <c:numRef>
              <c:f>Item2!$J$22:$T$22</c:f>
              <c:numCache>
                <c:formatCode>General</c:formatCode>
                <c:ptCount val="11"/>
                <c:pt idx="0">
                  <c:v>201501</c:v>
                </c:pt>
                <c:pt idx="1">
                  <c:v>201502</c:v>
                </c:pt>
                <c:pt idx="2">
                  <c:v>201503</c:v>
                </c:pt>
                <c:pt idx="3">
                  <c:v>201504</c:v>
                </c:pt>
                <c:pt idx="4">
                  <c:v>201505</c:v>
                </c:pt>
                <c:pt idx="5">
                  <c:v>201506</c:v>
                </c:pt>
                <c:pt idx="6">
                  <c:v>201507</c:v>
                </c:pt>
                <c:pt idx="7">
                  <c:v>201508</c:v>
                </c:pt>
                <c:pt idx="8">
                  <c:v>201509</c:v>
                </c:pt>
                <c:pt idx="9">
                  <c:v>201510</c:v>
                </c:pt>
                <c:pt idx="10">
                  <c:v>201511</c:v>
                </c:pt>
              </c:numCache>
            </c:numRef>
          </c:cat>
          <c:val>
            <c:numRef>
              <c:f>Item2!$J$33:$T$33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96</c:v>
                </c:pt>
                <c:pt idx="5">
                  <c:v>92.869565217391298</c:v>
                </c:pt>
                <c:pt idx="6">
                  <c:v>84.173913043478279</c:v>
                </c:pt>
                <c:pt idx="7">
                  <c:v>90.357487922705317</c:v>
                </c:pt>
                <c:pt idx="8">
                  <c:v>86.357487922705317</c:v>
                </c:pt>
                <c:pt idx="9">
                  <c:v>83.458937198067645</c:v>
                </c:pt>
                <c:pt idx="10">
                  <c:v>77.310144927536228</c:v>
                </c:pt>
              </c:numCache>
            </c:numRef>
          </c:val>
        </c:ser>
        <c:ser>
          <c:idx val="1"/>
          <c:order val="1"/>
          <c:tx>
            <c:strRef>
              <c:f>Item2!$H$24:$I$24</c:f>
              <c:strCache>
                <c:ptCount val="1"/>
                <c:pt idx="0">
                  <c:v>Jevons</c:v>
                </c:pt>
              </c:strCache>
            </c:strRef>
          </c:tx>
          <c:marker>
            <c:symbol val="none"/>
          </c:marker>
          <c:cat>
            <c:numRef>
              <c:f>Item2!$J$22:$T$22</c:f>
              <c:numCache>
                <c:formatCode>General</c:formatCode>
                <c:ptCount val="11"/>
                <c:pt idx="0">
                  <c:v>201501</c:v>
                </c:pt>
                <c:pt idx="1">
                  <c:v>201502</c:v>
                </c:pt>
                <c:pt idx="2">
                  <c:v>201503</c:v>
                </c:pt>
                <c:pt idx="3">
                  <c:v>201504</c:v>
                </c:pt>
                <c:pt idx="4">
                  <c:v>201505</c:v>
                </c:pt>
                <c:pt idx="5">
                  <c:v>201506</c:v>
                </c:pt>
                <c:pt idx="6">
                  <c:v>201507</c:v>
                </c:pt>
                <c:pt idx="7">
                  <c:v>201508</c:v>
                </c:pt>
                <c:pt idx="8">
                  <c:v>201509</c:v>
                </c:pt>
                <c:pt idx="9">
                  <c:v>201510</c:v>
                </c:pt>
                <c:pt idx="10">
                  <c:v>201511</c:v>
                </c:pt>
              </c:numCache>
            </c:numRef>
          </c:cat>
          <c:val>
            <c:numRef>
              <c:f>Item2!$J$34:$T$34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95.635249979003703</c:v>
                </c:pt>
                <c:pt idx="5">
                  <c:v>92.103631310453252</c:v>
                </c:pt>
                <c:pt idx="6">
                  <c:v>76.205840489905725</c:v>
                </c:pt>
                <c:pt idx="7">
                  <c:v>83.802229725533266</c:v>
                </c:pt>
                <c:pt idx="8">
                  <c:v>80.144471885992687</c:v>
                </c:pt>
                <c:pt idx="9">
                  <c:v>72.360876957441278</c:v>
                </c:pt>
                <c:pt idx="10">
                  <c:v>71.772499037245879</c:v>
                </c:pt>
              </c:numCache>
            </c:numRef>
          </c:val>
        </c:ser>
        <c:ser>
          <c:idx val="2"/>
          <c:order val="2"/>
          <c:tx>
            <c:strRef>
              <c:f>Item2!$H$25:$I$25</c:f>
              <c:strCache>
                <c:ptCount val="1"/>
                <c:pt idx="0">
                  <c:v>Dutot</c:v>
                </c:pt>
              </c:strCache>
            </c:strRef>
          </c:tx>
          <c:marker>
            <c:symbol val="none"/>
          </c:marker>
          <c:cat>
            <c:numRef>
              <c:f>Item2!$J$22:$T$22</c:f>
              <c:numCache>
                <c:formatCode>General</c:formatCode>
                <c:ptCount val="11"/>
                <c:pt idx="0">
                  <c:v>201501</c:v>
                </c:pt>
                <c:pt idx="1">
                  <c:v>201502</c:v>
                </c:pt>
                <c:pt idx="2">
                  <c:v>201503</c:v>
                </c:pt>
                <c:pt idx="3">
                  <c:v>201504</c:v>
                </c:pt>
                <c:pt idx="4">
                  <c:v>201505</c:v>
                </c:pt>
                <c:pt idx="5">
                  <c:v>201506</c:v>
                </c:pt>
                <c:pt idx="6">
                  <c:v>201507</c:v>
                </c:pt>
                <c:pt idx="7">
                  <c:v>201508</c:v>
                </c:pt>
                <c:pt idx="8">
                  <c:v>201509</c:v>
                </c:pt>
                <c:pt idx="9">
                  <c:v>201510</c:v>
                </c:pt>
                <c:pt idx="10">
                  <c:v>201511</c:v>
                </c:pt>
              </c:numCache>
            </c:numRef>
          </c:cat>
          <c:val>
            <c:numRef>
              <c:f>Item2!$J$35:$T$35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89.623279945860588</c:v>
                </c:pt>
                <c:pt idx="5">
                  <c:v>83.457402812241511</c:v>
                </c:pt>
                <c:pt idx="6">
                  <c:v>60.899315738025408</c:v>
                </c:pt>
                <c:pt idx="7">
                  <c:v>66.914805624483037</c:v>
                </c:pt>
                <c:pt idx="8">
                  <c:v>65.410933152868651</c:v>
                </c:pt>
                <c:pt idx="9">
                  <c:v>57.8915707947966</c:v>
                </c:pt>
                <c:pt idx="10">
                  <c:v>57.44040905331228</c:v>
                </c:pt>
              </c:numCache>
            </c:numRef>
          </c:val>
        </c:ser>
        <c:marker val="1"/>
        <c:axId val="87989248"/>
        <c:axId val="87991040"/>
      </c:lineChart>
      <c:catAx>
        <c:axId val="87989248"/>
        <c:scaling>
          <c:orientation val="minMax"/>
        </c:scaling>
        <c:axPos val="b"/>
        <c:numFmt formatCode="General" sourceLinked="1"/>
        <c:tickLblPos val="low"/>
        <c:crossAx val="87991040"/>
        <c:crossesAt val="100"/>
        <c:auto val="1"/>
        <c:lblAlgn val="ctr"/>
        <c:lblOffset val="100"/>
      </c:catAx>
      <c:valAx>
        <c:axId val="87991040"/>
        <c:scaling>
          <c:orientation val="minMax"/>
        </c:scaling>
        <c:axPos val="l"/>
        <c:majorGridlines>
          <c:spPr>
            <a:ln>
              <a:solidFill>
                <a:sysClr val="windowText" lastClr="000000">
                  <a:lumMod val="95000"/>
                  <a:lumOff val="5000"/>
                  <a:alpha val="10000"/>
                </a:sysClr>
              </a:solidFill>
            </a:ln>
          </c:spPr>
        </c:majorGridlines>
        <c:numFmt formatCode="General" sourceLinked="1"/>
        <c:tickLblPos val="nextTo"/>
        <c:crossAx val="8798924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Item3!$H$23:$I$23</c:f>
              <c:strCache>
                <c:ptCount val="1"/>
                <c:pt idx="0">
                  <c:v>Carli</c:v>
                </c:pt>
              </c:strCache>
            </c:strRef>
          </c:tx>
          <c:marker>
            <c:symbol val="none"/>
          </c:marker>
          <c:cat>
            <c:numRef>
              <c:f>Item3!$J$22:$T$22</c:f>
              <c:numCache>
                <c:formatCode>General</c:formatCode>
                <c:ptCount val="11"/>
                <c:pt idx="0">
                  <c:v>201501</c:v>
                </c:pt>
                <c:pt idx="1">
                  <c:v>201502</c:v>
                </c:pt>
                <c:pt idx="2">
                  <c:v>201503</c:v>
                </c:pt>
                <c:pt idx="3">
                  <c:v>201504</c:v>
                </c:pt>
                <c:pt idx="4">
                  <c:v>201505</c:v>
                </c:pt>
                <c:pt idx="5">
                  <c:v>201506</c:v>
                </c:pt>
                <c:pt idx="6">
                  <c:v>201507</c:v>
                </c:pt>
                <c:pt idx="7">
                  <c:v>201508</c:v>
                </c:pt>
                <c:pt idx="8">
                  <c:v>201509</c:v>
                </c:pt>
                <c:pt idx="9">
                  <c:v>201510</c:v>
                </c:pt>
                <c:pt idx="10">
                  <c:v>201511</c:v>
                </c:pt>
              </c:numCache>
            </c:numRef>
          </c:cat>
          <c:val>
            <c:numRef>
              <c:f>Item3!$J$33:$T$33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99.298245614035082</c:v>
                </c:pt>
                <c:pt idx="3">
                  <c:v>99.298245614035082</c:v>
                </c:pt>
                <c:pt idx="4">
                  <c:v>99.313642072849561</c:v>
                </c:pt>
                <c:pt idx="5">
                  <c:v>99.298245614035082</c:v>
                </c:pt>
                <c:pt idx="6">
                  <c:v>99.799498746867172</c:v>
                </c:pt>
                <c:pt idx="7">
                  <c:v>99.799498746867172</c:v>
                </c:pt>
                <c:pt idx="8">
                  <c:v>99.799498746867172</c:v>
                </c:pt>
                <c:pt idx="9">
                  <c:v>99.147869674185458</c:v>
                </c:pt>
                <c:pt idx="10">
                  <c:v>99.147869674185458</c:v>
                </c:pt>
              </c:numCache>
            </c:numRef>
          </c:val>
        </c:ser>
        <c:ser>
          <c:idx val="1"/>
          <c:order val="1"/>
          <c:tx>
            <c:strRef>
              <c:f>Item3!$H$24:$I$24</c:f>
              <c:strCache>
                <c:ptCount val="1"/>
                <c:pt idx="0">
                  <c:v>Jevons</c:v>
                </c:pt>
              </c:strCache>
            </c:strRef>
          </c:tx>
          <c:marker>
            <c:symbol val="none"/>
          </c:marker>
          <c:cat>
            <c:numRef>
              <c:f>Item3!$J$22:$T$22</c:f>
              <c:numCache>
                <c:formatCode>General</c:formatCode>
                <c:ptCount val="11"/>
                <c:pt idx="0">
                  <c:v>201501</c:v>
                </c:pt>
                <c:pt idx="1">
                  <c:v>201502</c:v>
                </c:pt>
                <c:pt idx="2">
                  <c:v>201503</c:v>
                </c:pt>
                <c:pt idx="3">
                  <c:v>201504</c:v>
                </c:pt>
                <c:pt idx="4">
                  <c:v>201505</c:v>
                </c:pt>
                <c:pt idx="5">
                  <c:v>201506</c:v>
                </c:pt>
                <c:pt idx="6">
                  <c:v>201507</c:v>
                </c:pt>
                <c:pt idx="7">
                  <c:v>201508</c:v>
                </c:pt>
                <c:pt idx="8">
                  <c:v>201509</c:v>
                </c:pt>
                <c:pt idx="9">
                  <c:v>201510</c:v>
                </c:pt>
                <c:pt idx="10">
                  <c:v>201511</c:v>
                </c:pt>
              </c:numCache>
            </c:numRef>
          </c:cat>
          <c:val>
            <c:numRef>
              <c:f>Item3!$J$34:$T$34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99.28818384584774</c:v>
                </c:pt>
                <c:pt idx="3">
                  <c:v>99.28818384584774</c:v>
                </c:pt>
                <c:pt idx="4">
                  <c:v>99.303466005082754</c:v>
                </c:pt>
                <c:pt idx="5">
                  <c:v>99.28818384584774</c:v>
                </c:pt>
                <c:pt idx="6">
                  <c:v>99.798689861437481</c:v>
                </c:pt>
                <c:pt idx="7">
                  <c:v>99.798689861437481</c:v>
                </c:pt>
                <c:pt idx="8">
                  <c:v>99.798689861437481</c:v>
                </c:pt>
                <c:pt idx="9">
                  <c:v>99.132964456258151</c:v>
                </c:pt>
                <c:pt idx="10">
                  <c:v>99.132964456258151</c:v>
                </c:pt>
              </c:numCache>
            </c:numRef>
          </c:val>
        </c:ser>
        <c:ser>
          <c:idx val="2"/>
          <c:order val="2"/>
          <c:tx>
            <c:strRef>
              <c:f>Item3!$H$25:$I$25</c:f>
              <c:strCache>
                <c:ptCount val="1"/>
                <c:pt idx="0">
                  <c:v>Dutot</c:v>
                </c:pt>
              </c:strCache>
            </c:strRef>
          </c:tx>
          <c:marker>
            <c:symbol val="none"/>
          </c:marker>
          <c:cat>
            <c:numRef>
              <c:f>Item3!$J$22:$T$22</c:f>
              <c:numCache>
                <c:formatCode>General</c:formatCode>
                <c:ptCount val="11"/>
                <c:pt idx="0">
                  <c:v>201501</c:v>
                </c:pt>
                <c:pt idx="1">
                  <c:v>201502</c:v>
                </c:pt>
                <c:pt idx="2">
                  <c:v>201503</c:v>
                </c:pt>
                <c:pt idx="3">
                  <c:v>201504</c:v>
                </c:pt>
                <c:pt idx="4">
                  <c:v>201505</c:v>
                </c:pt>
                <c:pt idx="5">
                  <c:v>201506</c:v>
                </c:pt>
                <c:pt idx="6">
                  <c:v>201507</c:v>
                </c:pt>
                <c:pt idx="7">
                  <c:v>201508</c:v>
                </c:pt>
                <c:pt idx="8">
                  <c:v>201509</c:v>
                </c:pt>
                <c:pt idx="9">
                  <c:v>201510</c:v>
                </c:pt>
                <c:pt idx="10">
                  <c:v>201511</c:v>
                </c:pt>
              </c:numCache>
            </c:numRef>
          </c:cat>
          <c:val>
            <c:numRef>
              <c:f>Item3!$J$35:$T$35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99.56830095590503</c:v>
                </c:pt>
                <c:pt idx="3">
                  <c:v>99.56830095590503</c:v>
                </c:pt>
                <c:pt idx="4">
                  <c:v>99.599136601911795</c:v>
                </c:pt>
                <c:pt idx="5">
                  <c:v>99.56830095590503</c:v>
                </c:pt>
                <c:pt idx="6">
                  <c:v>99.876657415972872</c:v>
                </c:pt>
                <c:pt idx="7">
                  <c:v>99.876657415972872</c:v>
                </c:pt>
                <c:pt idx="8">
                  <c:v>99.876657415972872</c:v>
                </c:pt>
                <c:pt idx="9">
                  <c:v>99.475794017884681</c:v>
                </c:pt>
                <c:pt idx="10">
                  <c:v>99.475794017884681</c:v>
                </c:pt>
              </c:numCache>
            </c:numRef>
          </c:val>
        </c:ser>
        <c:marker val="1"/>
        <c:axId val="100501376"/>
        <c:axId val="100502912"/>
      </c:lineChart>
      <c:catAx>
        <c:axId val="100501376"/>
        <c:scaling>
          <c:orientation val="minMax"/>
        </c:scaling>
        <c:axPos val="b"/>
        <c:numFmt formatCode="General" sourceLinked="1"/>
        <c:tickLblPos val="low"/>
        <c:crossAx val="100502912"/>
        <c:crossesAt val="100"/>
        <c:auto val="1"/>
        <c:lblAlgn val="ctr"/>
        <c:lblOffset val="100"/>
      </c:catAx>
      <c:valAx>
        <c:axId val="100502912"/>
        <c:scaling>
          <c:orientation val="minMax"/>
        </c:scaling>
        <c:axPos val="l"/>
        <c:majorGridlines>
          <c:spPr>
            <a:ln>
              <a:solidFill>
                <a:sysClr val="windowText" lastClr="000000">
                  <a:lumMod val="95000"/>
                  <a:lumOff val="5000"/>
                  <a:alpha val="10000"/>
                </a:sysClr>
              </a:solidFill>
            </a:ln>
          </c:spPr>
        </c:majorGridlines>
        <c:numFmt formatCode="General" sourceLinked="1"/>
        <c:tickLblPos val="nextTo"/>
        <c:crossAx val="100501376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Item4!$H$23:$I$23</c:f>
              <c:strCache>
                <c:ptCount val="1"/>
                <c:pt idx="0">
                  <c:v>Carli</c:v>
                </c:pt>
              </c:strCache>
            </c:strRef>
          </c:tx>
          <c:marker>
            <c:symbol val="none"/>
          </c:marker>
          <c:cat>
            <c:numRef>
              <c:f>Item4!$J$22:$T$22</c:f>
              <c:numCache>
                <c:formatCode>General</c:formatCode>
                <c:ptCount val="11"/>
                <c:pt idx="0">
                  <c:v>201501</c:v>
                </c:pt>
                <c:pt idx="1">
                  <c:v>201502</c:v>
                </c:pt>
                <c:pt idx="2">
                  <c:v>201503</c:v>
                </c:pt>
                <c:pt idx="3">
                  <c:v>201504</c:v>
                </c:pt>
                <c:pt idx="4">
                  <c:v>201505</c:v>
                </c:pt>
                <c:pt idx="5">
                  <c:v>201506</c:v>
                </c:pt>
                <c:pt idx="6">
                  <c:v>201507</c:v>
                </c:pt>
                <c:pt idx="7">
                  <c:v>201508</c:v>
                </c:pt>
                <c:pt idx="8">
                  <c:v>201509</c:v>
                </c:pt>
                <c:pt idx="9">
                  <c:v>201510</c:v>
                </c:pt>
                <c:pt idx="10">
                  <c:v>201511</c:v>
                </c:pt>
              </c:numCache>
            </c:numRef>
          </c:cat>
          <c:val>
            <c:numRef>
              <c:f>Item4!$J$33:$T$33</c:f>
              <c:numCache>
                <c:formatCode>General</c:formatCode>
                <c:ptCount val="11"/>
                <c:pt idx="0">
                  <c:v>100</c:v>
                </c:pt>
                <c:pt idx="1">
                  <c:v>102.36737148492941</c:v>
                </c:pt>
                <c:pt idx="2">
                  <c:v>103.5215414591903</c:v>
                </c:pt>
                <c:pt idx="3">
                  <c:v>59.99841235476655</c:v>
                </c:pt>
                <c:pt idx="4">
                  <c:v>121.75013350653099</c:v>
                </c:pt>
                <c:pt idx="5">
                  <c:v>98.565317168218215</c:v>
                </c:pt>
                <c:pt idx="6">
                  <c:v>91.907430660797175</c:v>
                </c:pt>
                <c:pt idx="7">
                  <c:v>124.35471843352337</c:v>
                </c:pt>
                <c:pt idx="8">
                  <c:v>119.4218325274831</c:v>
                </c:pt>
                <c:pt idx="9">
                  <c:v>119.42048062351157</c:v>
                </c:pt>
                <c:pt idx="10">
                  <c:v>147.08673835125447</c:v>
                </c:pt>
              </c:numCache>
            </c:numRef>
          </c:val>
        </c:ser>
        <c:ser>
          <c:idx val="1"/>
          <c:order val="1"/>
          <c:tx>
            <c:strRef>
              <c:f>Item4!$H$24:$I$24</c:f>
              <c:strCache>
                <c:ptCount val="1"/>
                <c:pt idx="0">
                  <c:v>Jevons</c:v>
                </c:pt>
              </c:strCache>
            </c:strRef>
          </c:tx>
          <c:marker>
            <c:symbol val="none"/>
          </c:marker>
          <c:cat>
            <c:numRef>
              <c:f>Item4!$J$22:$T$22</c:f>
              <c:numCache>
                <c:formatCode>General</c:formatCode>
                <c:ptCount val="11"/>
                <c:pt idx="0">
                  <c:v>201501</c:v>
                </c:pt>
                <c:pt idx="1">
                  <c:v>201502</c:v>
                </c:pt>
                <c:pt idx="2">
                  <c:v>201503</c:v>
                </c:pt>
                <c:pt idx="3">
                  <c:v>201504</c:v>
                </c:pt>
                <c:pt idx="4">
                  <c:v>201505</c:v>
                </c:pt>
                <c:pt idx="5">
                  <c:v>201506</c:v>
                </c:pt>
                <c:pt idx="6">
                  <c:v>201507</c:v>
                </c:pt>
                <c:pt idx="7">
                  <c:v>201508</c:v>
                </c:pt>
                <c:pt idx="8">
                  <c:v>201509</c:v>
                </c:pt>
                <c:pt idx="9">
                  <c:v>201510</c:v>
                </c:pt>
                <c:pt idx="10">
                  <c:v>201511</c:v>
                </c:pt>
              </c:numCache>
            </c:numRef>
          </c:cat>
          <c:val>
            <c:numRef>
              <c:f>Item4!$J$34:$T$34</c:f>
              <c:numCache>
                <c:formatCode>General</c:formatCode>
                <c:ptCount val="11"/>
                <c:pt idx="0">
                  <c:v>100</c:v>
                </c:pt>
                <c:pt idx="1">
                  <c:v>100.09328762264408</c:v>
                </c:pt>
                <c:pt idx="2">
                  <c:v>93.802381377127091</c:v>
                </c:pt>
                <c:pt idx="3">
                  <c:v>58.108140625193684</c:v>
                </c:pt>
                <c:pt idx="4">
                  <c:v>100.67151229310447</c:v>
                </c:pt>
                <c:pt idx="5">
                  <c:v>90.853004229665331</c:v>
                </c:pt>
                <c:pt idx="6">
                  <c:v>75.182451334839485</c:v>
                </c:pt>
                <c:pt idx="7">
                  <c:v>110.05508889207825</c:v>
                </c:pt>
                <c:pt idx="8">
                  <c:v>102.61850507496324</c:v>
                </c:pt>
                <c:pt idx="9">
                  <c:v>101.11180016328748</c:v>
                </c:pt>
                <c:pt idx="10">
                  <c:v>128.5882641088954</c:v>
                </c:pt>
              </c:numCache>
            </c:numRef>
          </c:val>
        </c:ser>
        <c:ser>
          <c:idx val="2"/>
          <c:order val="2"/>
          <c:tx>
            <c:strRef>
              <c:f>Item4!$H$25:$I$25</c:f>
              <c:strCache>
                <c:ptCount val="1"/>
                <c:pt idx="0">
                  <c:v>Dutot</c:v>
                </c:pt>
              </c:strCache>
            </c:strRef>
          </c:tx>
          <c:marker>
            <c:symbol val="none"/>
          </c:marker>
          <c:cat>
            <c:numRef>
              <c:f>Item4!$J$22:$T$22</c:f>
              <c:numCache>
                <c:formatCode>General</c:formatCode>
                <c:ptCount val="11"/>
                <c:pt idx="0">
                  <c:v>201501</c:v>
                </c:pt>
                <c:pt idx="1">
                  <c:v>201502</c:v>
                </c:pt>
                <c:pt idx="2">
                  <c:v>201503</c:v>
                </c:pt>
                <c:pt idx="3">
                  <c:v>201504</c:v>
                </c:pt>
                <c:pt idx="4">
                  <c:v>201505</c:v>
                </c:pt>
                <c:pt idx="5">
                  <c:v>201506</c:v>
                </c:pt>
                <c:pt idx="6">
                  <c:v>201507</c:v>
                </c:pt>
                <c:pt idx="7">
                  <c:v>201508</c:v>
                </c:pt>
                <c:pt idx="8">
                  <c:v>201509</c:v>
                </c:pt>
                <c:pt idx="9">
                  <c:v>201510</c:v>
                </c:pt>
                <c:pt idx="10">
                  <c:v>201511</c:v>
                </c:pt>
              </c:numCache>
            </c:numRef>
          </c:cat>
          <c:val>
            <c:numRef>
              <c:f>Item4!$J$35:$T$35</c:f>
              <c:numCache>
                <c:formatCode>General</c:formatCode>
                <c:ptCount val="11"/>
                <c:pt idx="0">
                  <c:v>100</c:v>
                </c:pt>
                <c:pt idx="1">
                  <c:v>91.139240506329116</c:v>
                </c:pt>
                <c:pt idx="2">
                  <c:v>80.063291139240505</c:v>
                </c:pt>
                <c:pt idx="3">
                  <c:v>56.645569620253156</c:v>
                </c:pt>
                <c:pt idx="4">
                  <c:v>87.405063291139243</c:v>
                </c:pt>
                <c:pt idx="5">
                  <c:v>84.303797468354418</c:v>
                </c:pt>
                <c:pt idx="6">
                  <c:v>66.012658227848092</c:v>
                </c:pt>
                <c:pt idx="7">
                  <c:v>96.265822784810126</c:v>
                </c:pt>
                <c:pt idx="8">
                  <c:v>86.962025316455708</c:v>
                </c:pt>
                <c:pt idx="9">
                  <c:v>87.215189873417714</c:v>
                </c:pt>
                <c:pt idx="10">
                  <c:v>108.16455696202532</c:v>
                </c:pt>
              </c:numCache>
            </c:numRef>
          </c:val>
        </c:ser>
        <c:marker val="1"/>
        <c:axId val="100889344"/>
        <c:axId val="100890880"/>
      </c:lineChart>
      <c:catAx>
        <c:axId val="100889344"/>
        <c:scaling>
          <c:orientation val="minMax"/>
        </c:scaling>
        <c:axPos val="b"/>
        <c:numFmt formatCode="General" sourceLinked="1"/>
        <c:tickLblPos val="low"/>
        <c:crossAx val="100890880"/>
        <c:crossesAt val="100"/>
        <c:auto val="1"/>
        <c:lblAlgn val="ctr"/>
        <c:lblOffset val="100"/>
      </c:catAx>
      <c:valAx>
        <c:axId val="100890880"/>
        <c:scaling>
          <c:orientation val="minMax"/>
        </c:scaling>
        <c:axPos val="l"/>
        <c:majorGridlines>
          <c:spPr>
            <a:ln>
              <a:solidFill>
                <a:sysClr val="windowText" lastClr="000000">
                  <a:lumMod val="95000"/>
                  <a:lumOff val="5000"/>
                  <a:alpha val="10000"/>
                </a:sysClr>
              </a:solidFill>
            </a:ln>
          </c:spPr>
        </c:majorGridlines>
        <c:numFmt formatCode="General" sourceLinked="1"/>
        <c:tickLblPos val="nextTo"/>
        <c:crossAx val="10088934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Item5!$H$23:$I$23</c:f>
              <c:strCache>
                <c:ptCount val="1"/>
                <c:pt idx="0">
                  <c:v>Carli</c:v>
                </c:pt>
              </c:strCache>
            </c:strRef>
          </c:tx>
          <c:marker>
            <c:symbol val="none"/>
          </c:marker>
          <c:cat>
            <c:numRef>
              <c:f>Item5!$J$22:$T$22</c:f>
              <c:numCache>
                <c:formatCode>General</c:formatCode>
                <c:ptCount val="11"/>
                <c:pt idx="0">
                  <c:v>201501</c:v>
                </c:pt>
                <c:pt idx="1">
                  <c:v>201502</c:v>
                </c:pt>
                <c:pt idx="2">
                  <c:v>201503</c:v>
                </c:pt>
                <c:pt idx="3">
                  <c:v>201504</c:v>
                </c:pt>
                <c:pt idx="4">
                  <c:v>201505</c:v>
                </c:pt>
                <c:pt idx="5">
                  <c:v>201506</c:v>
                </c:pt>
                <c:pt idx="6">
                  <c:v>201507</c:v>
                </c:pt>
                <c:pt idx="7">
                  <c:v>201508</c:v>
                </c:pt>
                <c:pt idx="8">
                  <c:v>201509</c:v>
                </c:pt>
                <c:pt idx="9">
                  <c:v>201510</c:v>
                </c:pt>
                <c:pt idx="10">
                  <c:v>201511</c:v>
                </c:pt>
              </c:numCache>
            </c:numRef>
          </c:cat>
          <c:val>
            <c:numRef>
              <c:f>Item5!$J$33:$T$33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94.822006472491907</c:v>
                </c:pt>
                <c:pt idx="4">
                  <c:v>94.822006472491907</c:v>
                </c:pt>
                <c:pt idx="5">
                  <c:v>94.822006472491907</c:v>
                </c:pt>
                <c:pt idx="6">
                  <c:v>94.822006472491907</c:v>
                </c:pt>
                <c:pt idx="7">
                  <c:v>94.822006472491907</c:v>
                </c:pt>
                <c:pt idx="8">
                  <c:v>94.822006472491907</c:v>
                </c:pt>
                <c:pt idx="9">
                  <c:v>94.822006472491907</c:v>
                </c:pt>
                <c:pt idx="10">
                  <c:v>94.822006472491907</c:v>
                </c:pt>
              </c:numCache>
            </c:numRef>
          </c:val>
        </c:ser>
        <c:ser>
          <c:idx val="1"/>
          <c:order val="1"/>
          <c:tx>
            <c:strRef>
              <c:f>Item5!$H$24:$I$24</c:f>
              <c:strCache>
                <c:ptCount val="1"/>
                <c:pt idx="0">
                  <c:v>Jevons</c:v>
                </c:pt>
              </c:strCache>
            </c:strRef>
          </c:tx>
          <c:marker>
            <c:symbol val="none"/>
          </c:marker>
          <c:cat>
            <c:numRef>
              <c:f>Item5!$J$22:$T$22</c:f>
              <c:numCache>
                <c:formatCode>General</c:formatCode>
                <c:ptCount val="11"/>
                <c:pt idx="0">
                  <c:v>201501</c:v>
                </c:pt>
                <c:pt idx="1">
                  <c:v>201502</c:v>
                </c:pt>
                <c:pt idx="2">
                  <c:v>201503</c:v>
                </c:pt>
                <c:pt idx="3">
                  <c:v>201504</c:v>
                </c:pt>
                <c:pt idx="4">
                  <c:v>201505</c:v>
                </c:pt>
                <c:pt idx="5">
                  <c:v>201506</c:v>
                </c:pt>
                <c:pt idx="6">
                  <c:v>201507</c:v>
                </c:pt>
                <c:pt idx="7">
                  <c:v>201508</c:v>
                </c:pt>
                <c:pt idx="8">
                  <c:v>201509</c:v>
                </c:pt>
                <c:pt idx="9">
                  <c:v>201510</c:v>
                </c:pt>
                <c:pt idx="10">
                  <c:v>201511</c:v>
                </c:pt>
              </c:numCache>
            </c:numRef>
          </c:cat>
          <c:val>
            <c:numRef>
              <c:f>Item5!$J$34:$T$34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94.183624728696117</c:v>
                </c:pt>
                <c:pt idx="4">
                  <c:v>94.183624728696117</c:v>
                </c:pt>
                <c:pt idx="5">
                  <c:v>94.183624728696117</c:v>
                </c:pt>
                <c:pt idx="6">
                  <c:v>94.183624728696117</c:v>
                </c:pt>
                <c:pt idx="7">
                  <c:v>94.183624728696117</c:v>
                </c:pt>
                <c:pt idx="8">
                  <c:v>94.183624728696117</c:v>
                </c:pt>
                <c:pt idx="9">
                  <c:v>94.183624728696117</c:v>
                </c:pt>
                <c:pt idx="10">
                  <c:v>94.183624728696117</c:v>
                </c:pt>
              </c:numCache>
            </c:numRef>
          </c:val>
        </c:ser>
        <c:ser>
          <c:idx val="2"/>
          <c:order val="2"/>
          <c:tx>
            <c:strRef>
              <c:f>Item5!$H$25:$I$25</c:f>
              <c:strCache>
                <c:ptCount val="1"/>
                <c:pt idx="0">
                  <c:v>Dutot</c:v>
                </c:pt>
              </c:strCache>
            </c:strRef>
          </c:tx>
          <c:marker>
            <c:symbol val="none"/>
          </c:marker>
          <c:cat>
            <c:numRef>
              <c:f>Item5!$J$22:$T$22</c:f>
              <c:numCache>
                <c:formatCode>General</c:formatCode>
                <c:ptCount val="11"/>
                <c:pt idx="0">
                  <c:v>201501</c:v>
                </c:pt>
                <c:pt idx="1">
                  <c:v>201502</c:v>
                </c:pt>
                <c:pt idx="2">
                  <c:v>201503</c:v>
                </c:pt>
                <c:pt idx="3">
                  <c:v>201504</c:v>
                </c:pt>
                <c:pt idx="4">
                  <c:v>201505</c:v>
                </c:pt>
                <c:pt idx="5">
                  <c:v>201506</c:v>
                </c:pt>
                <c:pt idx="6">
                  <c:v>201507</c:v>
                </c:pt>
                <c:pt idx="7">
                  <c:v>201508</c:v>
                </c:pt>
                <c:pt idx="8">
                  <c:v>201509</c:v>
                </c:pt>
                <c:pt idx="9">
                  <c:v>201510</c:v>
                </c:pt>
                <c:pt idx="10">
                  <c:v>201511</c:v>
                </c:pt>
              </c:numCache>
            </c:numRef>
          </c:cat>
          <c:val>
            <c:numRef>
              <c:f>Item5!$J$35:$T$35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94.393597488331665</c:v>
                </c:pt>
                <c:pt idx="4">
                  <c:v>94.393597488331665</c:v>
                </c:pt>
                <c:pt idx="5">
                  <c:v>94.393597488331665</c:v>
                </c:pt>
                <c:pt idx="6">
                  <c:v>94.393597488331665</c:v>
                </c:pt>
                <c:pt idx="7">
                  <c:v>94.393597488331665</c:v>
                </c:pt>
                <c:pt idx="8">
                  <c:v>94.393597488331665</c:v>
                </c:pt>
                <c:pt idx="9">
                  <c:v>94.393597488331665</c:v>
                </c:pt>
                <c:pt idx="10">
                  <c:v>94.393597488331665</c:v>
                </c:pt>
              </c:numCache>
            </c:numRef>
          </c:val>
        </c:ser>
        <c:marker val="1"/>
        <c:axId val="102722560"/>
        <c:axId val="102728448"/>
      </c:lineChart>
      <c:catAx>
        <c:axId val="102722560"/>
        <c:scaling>
          <c:orientation val="minMax"/>
        </c:scaling>
        <c:axPos val="b"/>
        <c:numFmt formatCode="General" sourceLinked="1"/>
        <c:tickLblPos val="low"/>
        <c:crossAx val="102728448"/>
        <c:crossesAt val="100"/>
        <c:auto val="1"/>
        <c:lblAlgn val="ctr"/>
        <c:lblOffset val="100"/>
      </c:catAx>
      <c:valAx>
        <c:axId val="102728448"/>
        <c:scaling>
          <c:orientation val="minMax"/>
        </c:scaling>
        <c:axPos val="l"/>
        <c:majorGridlines>
          <c:spPr>
            <a:ln>
              <a:solidFill>
                <a:sysClr val="windowText" lastClr="000000">
                  <a:lumMod val="95000"/>
                  <a:lumOff val="5000"/>
                  <a:alpha val="10000"/>
                </a:sysClr>
              </a:solidFill>
            </a:ln>
          </c:spPr>
        </c:majorGridlines>
        <c:numFmt formatCode="General" sourceLinked="1"/>
        <c:tickLblPos val="nextTo"/>
        <c:crossAx val="102722560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tx>
            <c:strRef>
              <c:f>Item6!$H$23:$I$23</c:f>
              <c:strCache>
                <c:ptCount val="1"/>
                <c:pt idx="0">
                  <c:v>Carli</c:v>
                </c:pt>
              </c:strCache>
            </c:strRef>
          </c:tx>
          <c:marker>
            <c:symbol val="none"/>
          </c:marker>
          <c:cat>
            <c:numRef>
              <c:f>Item6!$J$22:$T$22</c:f>
              <c:numCache>
                <c:formatCode>General</c:formatCode>
                <c:ptCount val="11"/>
                <c:pt idx="0">
                  <c:v>201501</c:v>
                </c:pt>
                <c:pt idx="1">
                  <c:v>201502</c:v>
                </c:pt>
                <c:pt idx="2">
                  <c:v>201503</c:v>
                </c:pt>
                <c:pt idx="3">
                  <c:v>201504</c:v>
                </c:pt>
                <c:pt idx="4">
                  <c:v>201505</c:v>
                </c:pt>
                <c:pt idx="5">
                  <c:v>201506</c:v>
                </c:pt>
                <c:pt idx="6">
                  <c:v>201507</c:v>
                </c:pt>
                <c:pt idx="7">
                  <c:v>201508</c:v>
                </c:pt>
                <c:pt idx="8">
                  <c:v>201509</c:v>
                </c:pt>
                <c:pt idx="9">
                  <c:v>201510</c:v>
                </c:pt>
                <c:pt idx="10">
                  <c:v>201511</c:v>
                </c:pt>
              </c:numCache>
            </c:numRef>
          </c:cat>
          <c:val>
            <c:numRef>
              <c:f>Item6!$J$33:$T$33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97.775305895439374</c:v>
                </c:pt>
                <c:pt idx="3">
                  <c:v>102.21975033988382</c:v>
                </c:pt>
                <c:pt idx="4">
                  <c:v>102.21975033988382</c:v>
                </c:pt>
                <c:pt idx="5">
                  <c:v>102.21975033988382</c:v>
                </c:pt>
                <c:pt idx="6">
                  <c:v>102.21975033988382</c:v>
                </c:pt>
                <c:pt idx="7">
                  <c:v>102.21975033988382</c:v>
                </c:pt>
                <c:pt idx="8">
                  <c:v>103.04733654678037</c:v>
                </c:pt>
                <c:pt idx="9">
                  <c:v>102.21975033988382</c:v>
                </c:pt>
                <c:pt idx="10">
                  <c:v>102.21975033988382</c:v>
                </c:pt>
              </c:numCache>
            </c:numRef>
          </c:val>
        </c:ser>
        <c:ser>
          <c:idx val="1"/>
          <c:order val="1"/>
          <c:tx>
            <c:strRef>
              <c:f>Item6!$H$24:$I$24</c:f>
              <c:strCache>
                <c:ptCount val="1"/>
                <c:pt idx="0">
                  <c:v>Jevons</c:v>
                </c:pt>
              </c:strCache>
            </c:strRef>
          </c:tx>
          <c:marker>
            <c:symbol val="none"/>
          </c:marker>
          <c:cat>
            <c:numRef>
              <c:f>Item6!$J$22:$T$22</c:f>
              <c:numCache>
                <c:formatCode>General</c:formatCode>
                <c:ptCount val="11"/>
                <c:pt idx="0">
                  <c:v>201501</c:v>
                </c:pt>
                <c:pt idx="1">
                  <c:v>201502</c:v>
                </c:pt>
                <c:pt idx="2">
                  <c:v>201503</c:v>
                </c:pt>
                <c:pt idx="3">
                  <c:v>201504</c:v>
                </c:pt>
                <c:pt idx="4">
                  <c:v>201505</c:v>
                </c:pt>
                <c:pt idx="5">
                  <c:v>201506</c:v>
                </c:pt>
                <c:pt idx="6">
                  <c:v>201507</c:v>
                </c:pt>
                <c:pt idx="7">
                  <c:v>201508</c:v>
                </c:pt>
                <c:pt idx="8">
                  <c:v>201509</c:v>
                </c:pt>
                <c:pt idx="9">
                  <c:v>201510</c:v>
                </c:pt>
                <c:pt idx="10">
                  <c:v>201511</c:v>
                </c:pt>
              </c:numCache>
            </c:numRef>
          </c:cat>
          <c:val>
            <c:numRef>
              <c:f>Item6!$J$34:$T$34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97.669152109668829</c:v>
                </c:pt>
                <c:pt idx="3">
                  <c:v>101.66874266021051</c:v>
                </c:pt>
                <c:pt idx="4">
                  <c:v>101.66874266021051</c:v>
                </c:pt>
                <c:pt idx="5">
                  <c:v>101.66874266021051</c:v>
                </c:pt>
                <c:pt idx="6">
                  <c:v>101.66874266021051</c:v>
                </c:pt>
                <c:pt idx="7">
                  <c:v>101.66874266021051</c:v>
                </c:pt>
                <c:pt idx="8">
                  <c:v>102.49654864119364</c:v>
                </c:pt>
                <c:pt idx="9">
                  <c:v>101.66874266021051</c:v>
                </c:pt>
                <c:pt idx="10">
                  <c:v>101.66874266021051</c:v>
                </c:pt>
              </c:numCache>
            </c:numRef>
          </c:val>
        </c:ser>
        <c:ser>
          <c:idx val="2"/>
          <c:order val="2"/>
          <c:tx>
            <c:strRef>
              <c:f>Item6!$H$25:$I$25</c:f>
              <c:strCache>
                <c:ptCount val="1"/>
                <c:pt idx="0">
                  <c:v>Dutot</c:v>
                </c:pt>
              </c:strCache>
            </c:strRef>
          </c:tx>
          <c:marker>
            <c:symbol val="none"/>
          </c:marker>
          <c:cat>
            <c:numRef>
              <c:f>Item6!$J$22:$T$22</c:f>
              <c:numCache>
                <c:formatCode>General</c:formatCode>
                <c:ptCount val="11"/>
                <c:pt idx="0">
                  <c:v>201501</c:v>
                </c:pt>
                <c:pt idx="1">
                  <c:v>201502</c:v>
                </c:pt>
                <c:pt idx="2">
                  <c:v>201503</c:v>
                </c:pt>
                <c:pt idx="3">
                  <c:v>201504</c:v>
                </c:pt>
                <c:pt idx="4">
                  <c:v>201505</c:v>
                </c:pt>
                <c:pt idx="5">
                  <c:v>201506</c:v>
                </c:pt>
                <c:pt idx="6">
                  <c:v>201507</c:v>
                </c:pt>
                <c:pt idx="7">
                  <c:v>201508</c:v>
                </c:pt>
                <c:pt idx="8">
                  <c:v>201509</c:v>
                </c:pt>
                <c:pt idx="9">
                  <c:v>201510</c:v>
                </c:pt>
                <c:pt idx="10">
                  <c:v>201511</c:v>
                </c:pt>
              </c:numCache>
            </c:numRef>
          </c:cat>
          <c:val>
            <c:numRef>
              <c:f>Item6!$J$35:$T$35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95.757318625371241</c:v>
                </c:pt>
                <c:pt idx="3">
                  <c:v>97.030123037759864</c:v>
                </c:pt>
                <c:pt idx="4">
                  <c:v>97.030123037759864</c:v>
                </c:pt>
                <c:pt idx="5">
                  <c:v>97.030123037759864</c:v>
                </c:pt>
                <c:pt idx="6">
                  <c:v>97.030123037759864</c:v>
                </c:pt>
                <c:pt idx="7">
                  <c:v>97.030123037759864</c:v>
                </c:pt>
                <c:pt idx="8">
                  <c:v>97.79380568519305</c:v>
                </c:pt>
                <c:pt idx="9">
                  <c:v>97.030123037759864</c:v>
                </c:pt>
                <c:pt idx="10">
                  <c:v>97.030123037759864</c:v>
                </c:pt>
              </c:numCache>
            </c:numRef>
          </c:val>
        </c:ser>
        <c:marker val="1"/>
        <c:axId val="102926208"/>
        <c:axId val="102927744"/>
      </c:lineChart>
      <c:catAx>
        <c:axId val="102926208"/>
        <c:scaling>
          <c:orientation val="minMax"/>
        </c:scaling>
        <c:axPos val="b"/>
        <c:numFmt formatCode="General" sourceLinked="1"/>
        <c:tickLblPos val="low"/>
        <c:crossAx val="102927744"/>
        <c:crossesAt val="100"/>
        <c:auto val="1"/>
        <c:lblAlgn val="ctr"/>
        <c:lblOffset val="100"/>
      </c:catAx>
      <c:valAx>
        <c:axId val="102927744"/>
        <c:scaling>
          <c:orientation val="minMax"/>
        </c:scaling>
        <c:axPos val="l"/>
        <c:majorGridlines>
          <c:spPr>
            <a:ln>
              <a:solidFill>
                <a:sysClr val="windowText" lastClr="000000">
                  <a:lumMod val="95000"/>
                  <a:lumOff val="5000"/>
                  <a:alpha val="10000"/>
                </a:sysClr>
              </a:solidFill>
            </a:ln>
          </c:spPr>
        </c:majorGridlines>
        <c:numFmt formatCode="General" sourceLinked="1"/>
        <c:tickLblPos val="nextTo"/>
        <c:crossAx val="10292620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11203</xdr:colOff>
      <xdr:row>31</xdr:row>
      <xdr:rowOff>22407</xdr:rowOff>
    </xdr:from>
    <xdr:to>
      <xdr:col>20</xdr:col>
      <xdr:colOff>1</xdr:colOff>
      <xdr:row>58</xdr:row>
      <xdr:rowOff>11201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11203</xdr:colOff>
      <xdr:row>31</xdr:row>
      <xdr:rowOff>22407</xdr:rowOff>
    </xdr:from>
    <xdr:to>
      <xdr:col>20</xdr:col>
      <xdr:colOff>1</xdr:colOff>
      <xdr:row>58</xdr:row>
      <xdr:rowOff>11201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11203</xdr:colOff>
      <xdr:row>31</xdr:row>
      <xdr:rowOff>22407</xdr:rowOff>
    </xdr:from>
    <xdr:to>
      <xdr:col>20</xdr:col>
      <xdr:colOff>1</xdr:colOff>
      <xdr:row>58</xdr:row>
      <xdr:rowOff>11201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11203</xdr:colOff>
      <xdr:row>31</xdr:row>
      <xdr:rowOff>22407</xdr:rowOff>
    </xdr:from>
    <xdr:to>
      <xdr:col>20</xdr:col>
      <xdr:colOff>1</xdr:colOff>
      <xdr:row>58</xdr:row>
      <xdr:rowOff>11201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11203</xdr:colOff>
      <xdr:row>31</xdr:row>
      <xdr:rowOff>22407</xdr:rowOff>
    </xdr:from>
    <xdr:to>
      <xdr:col>20</xdr:col>
      <xdr:colOff>1</xdr:colOff>
      <xdr:row>58</xdr:row>
      <xdr:rowOff>11201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11203</xdr:colOff>
      <xdr:row>31</xdr:row>
      <xdr:rowOff>22407</xdr:rowOff>
    </xdr:from>
    <xdr:to>
      <xdr:col>20</xdr:col>
      <xdr:colOff>1</xdr:colOff>
      <xdr:row>58</xdr:row>
      <xdr:rowOff>11201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4"/>
  <sheetViews>
    <sheetView tabSelected="1" zoomScale="70" zoomScaleNormal="70" workbookViewId="0"/>
  </sheetViews>
  <sheetFormatPr defaultRowHeight="15"/>
  <cols>
    <col min="1" max="1" width="9.140625" style="2"/>
    <col min="2" max="2" width="16.42578125" style="2" customWidth="1"/>
    <col min="3" max="6" width="11.5703125" style="2" customWidth="1"/>
    <col min="7" max="7" width="13.28515625" style="2" customWidth="1"/>
    <col min="8" max="8" width="16.5703125" style="2" customWidth="1"/>
    <col min="9" max="9" width="10.140625" style="2" customWidth="1"/>
    <col min="10" max="11" width="12.140625" style="2" customWidth="1"/>
    <col min="12" max="13" width="13.42578125" style="2" customWidth="1"/>
    <col min="14" max="14" width="14.42578125" style="2" customWidth="1"/>
    <col min="15" max="20" width="13.42578125" style="2" customWidth="1"/>
    <col min="21" max="16384" width="9.140625" style="2"/>
  </cols>
  <sheetData>
    <row r="2" spans="2:15">
      <c r="B2" s="2" t="s">
        <v>60</v>
      </c>
    </row>
    <row r="6" spans="2:15" ht="15.75" thickBot="1">
      <c r="B6" s="1" t="s">
        <v>39</v>
      </c>
      <c r="D6" s="3"/>
      <c r="E6" s="3"/>
      <c r="F6" s="3"/>
    </row>
    <row r="7" spans="2:15" ht="15.75" thickBot="1">
      <c r="B7" s="107" t="s">
        <v>24</v>
      </c>
      <c r="C7" s="108"/>
      <c r="D7" s="4"/>
      <c r="E7" s="122" t="s">
        <v>49</v>
      </c>
      <c r="F7" s="123"/>
      <c r="G7" s="4"/>
      <c r="I7" s="5" t="s">
        <v>28</v>
      </c>
      <c r="J7" s="6" t="s">
        <v>36</v>
      </c>
      <c r="K7" s="6" t="s">
        <v>37</v>
      </c>
      <c r="L7" s="6" t="s">
        <v>38</v>
      </c>
      <c r="M7" s="107" t="s">
        <v>46</v>
      </c>
      <c r="N7" s="108"/>
    </row>
    <row r="8" spans="2:15">
      <c r="B8" s="7">
        <v>201501</v>
      </c>
      <c r="C8" s="54">
        <f>AVERAGE(C64:G64)*100</f>
        <v>100</v>
      </c>
      <c r="D8" s="8"/>
      <c r="E8" s="134" t="s">
        <v>55</v>
      </c>
      <c r="F8" s="135"/>
      <c r="G8" s="8"/>
      <c r="I8" s="7">
        <v>201502</v>
      </c>
      <c r="J8" s="57">
        <f t="shared" ref="J8:J17" si="0">ABS(C9-C23)</f>
        <v>1.9234387236947157</v>
      </c>
      <c r="K8" s="58">
        <f t="shared" ref="K8:K17" si="1">ABS(C9-C37)</f>
        <v>2.89431706268293</v>
      </c>
      <c r="L8" s="59">
        <f t="shared" ref="L8:L17" si="2">ABS(C23-C37)</f>
        <v>0.9708783389882143</v>
      </c>
      <c r="M8" s="126">
        <f t="shared" ref="M8:M17" si="3">MAX(J8:L8)</f>
        <v>2.89431706268293</v>
      </c>
      <c r="N8" s="127"/>
      <c r="O8" s="2" t="str">
        <f t="shared" ref="O8:O15" si="4">IF($M$18=M8,"*",IF(M8=$M$19,"**",""))</f>
        <v/>
      </c>
    </row>
    <row r="9" spans="2:15">
      <c r="B9" s="10">
        <v>201502</v>
      </c>
      <c r="C9" s="55">
        <f>AVERAGE(C65:G65)*100</f>
        <v>100.95238095238095</v>
      </c>
      <c r="D9" s="8"/>
      <c r="E9" s="124" t="s">
        <v>56</v>
      </c>
      <c r="F9" s="125"/>
      <c r="G9" s="8"/>
      <c r="I9" s="10">
        <v>201503</v>
      </c>
      <c r="J9" s="60">
        <f t="shared" si="0"/>
        <v>1.8630761598538186</v>
      </c>
      <c r="K9" s="61">
        <f t="shared" si="1"/>
        <v>4.0240152765640858</v>
      </c>
      <c r="L9" s="62">
        <f t="shared" si="2"/>
        <v>2.1609391167102672</v>
      </c>
      <c r="M9" s="128">
        <f t="shared" si="3"/>
        <v>4.0240152765640858</v>
      </c>
      <c r="N9" s="129"/>
      <c r="O9" s="2" t="str">
        <f t="shared" si="4"/>
        <v/>
      </c>
    </row>
    <row r="10" spans="2:15">
      <c r="B10" s="12">
        <v>201503</v>
      </c>
      <c r="C10" s="54">
        <f t="shared" ref="C10:C18" si="5">AVERAGE(C66:G66)*100</f>
        <v>101.11111111111111</v>
      </c>
      <c r="D10" s="8"/>
      <c r="E10" s="109" t="s">
        <v>57</v>
      </c>
      <c r="F10" s="110"/>
      <c r="G10" s="8"/>
      <c r="I10" s="12">
        <v>201504</v>
      </c>
      <c r="J10" s="63">
        <f t="shared" si="0"/>
        <v>2.3281316138826185</v>
      </c>
      <c r="K10" s="64">
        <f t="shared" si="1"/>
        <v>3.8838722206039478</v>
      </c>
      <c r="L10" s="59">
        <f t="shared" si="2"/>
        <v>1.5557406067213293</v>
      </c>
      <c r="M10" s="118">
        <f t="shared" si="3"/>
        <v>3.8838722206039478</v>
      </c>
      <c r="N10" s="119"/>
      <c r="O10" s="2" t="str">
        <f t="shared" si="4"/>
        <v/>
      </c>
    </row>
    <row r="11" spans="2:15">
      <c r="B11" s="10">
        <v>201504</v>
      </c>
      <c r="C11" s="55">
        <f t="shared" si="5"/>
        <v>100</v>
      </c>
      <c r="D11" s="8"/>
      <c r="E11" s="124" t="s">
        <v>58</v>
      </c>
      <c r="F11" s="125"/>
      <c r="G11" s="8"/>
      <c r="I11" s="10">
        <v>201505</v>
      </c>
      <c r="J11" s="60">
        <f t="shared" si="0"/>
        <v>2.9703431909757398</v>
      </c>
      <c r="K11" s="61">
        <f t="shared" si="1"/>
        <v>2.0534587269221731</v>
      </c>
      <c r="L11" s="62">
        <f t="shared" si="2"/>
        <v>0.91688446405356672</v>
      </c>
      <c r="M11" s="128">
        <f t="shared" si="3"/>
        <v>2.9703431909757398</v>
      </c>
      <c r="N11" s="129"/>
      <c r="O11" s="2" t="str">
        <f t="shared" si="4"/>
        <v/>
      </c>
    </row>
    <row r="12" spans="2:15" ht="15.75" thickBot="1">
      <c r="B12" s="12">
        <v>201505</v>
      </c>
      <c r="C12" s="54">
        <f t="shared" si="5"/>
        <v>94.285714285714278</v>
      </c>
      <c r="D12" s="8"/>
      <c r="E12" s="136" t="s">
        <v>59</v>
      </c>
      <c r="F12" s="137"/>
      <c r="G12" s="8"/>
      <c r="I12" s="12">
        <v>201506</v>
      </c>
      <c r="J12" s="63">
        <f t="shared" si="0"/>
        <v>2.0067406123920932</v>
      </c>
      <c r="K12" s="64">
        <f t="shared" si="1"/>
        <v>2.6140309507626824</v>
      </c>
      <c r="L12" s="59">
        <f t="shared" si="2"/>
        <v>0.60729033837058921</v>
      </c>
      <c r="M12" s="118">
        <f t="shared" si="3"/>
        <v>2.6140309507626824</v>
      </c>
      <c r="N12" s="119"/>
      <c r="O12" s="2" t="str">
        <f t="shared" si="4"/>
        <v>**</v>
      </c>
    </row>
    <row r="13" spans="2:15">
      <c r="B13" s="10">
        <v>201506</v>
      </c>
      <c r="C13" s="55">
        <f t="shared" si="5"/>
        <v>98.730158730158735</v>
      </c>
      <c r="D13" s="8"/>
      <c r="E13" s="8"/>
      <c r="F13" s="8"/>
      <c r="G13" s="8"/>
      <c r="I13" s="10">
        <v>201507</v>
      </c>
      <c r="J13" s="60">
        <f t="shared" si="0"/>
        <v>12.622770699048516</v>
      </c>
      <c r="K13" s="61">
        <f t="shared" si="1"/>
        <v>4.5931412666047038</v>
      </c>
      <c r="L13" s="62">
        <f t="shared" si="2"/>
        <v>8.0296294324438122</v>
      </c>
      <c r="M13" s="128">
        <f t="shared" si="3"/>
        <v>12.622770699048516</v>
      </c>
      <c r="N13" s="129"/>
      <c r="O13" s="2" t="str">
        <f t="shared" si="4"/>
        <v/>
      </c>
    </row>
    <row r="14" spans="2:15">
      <c r="B14" s="12">
        <v>201507</v>
      </c>
      <c r="C14" s="54">
        <f t="shared" si="5"/>
        <v>96.825396825396808</v>
      </c>
      <c r="D14" s="8"/>
      <c r="E14" s="8"/>
      <c r="F14" s="8"/>
      <c r="G14" s="8"/>
      <c r="I14" s="12">
        <v>201508</v>
      </c>
      <c r="J14" s="63">
        <f t="shared" si="0"/>
        <v>5.1178517235032075</v>
      </c>
      <c r="K14" s="64">
        <f t="shared" si="1"/>
        <v>6.8903037280549881</v>
      </c>
      <c r="L14" s="59">
        <f t="shared" si="2"/>
        <v>1.7724520045517806</v>
      </c>
      <c r="M14" s="118">
        <f t="shared" si="3"/>
        <v>6.8903037280549881</v>
      </c>
      <c r="N14" s="119"/>
      <c r="O14" s="2" t="str">
        <f t="shared" si="4"/>
        <v/>
      </c>
    </row>
    <row r="15" spans="2:15">
      <c r="B15" s="10">
        <v>201508</v>
      </c>
      <c r="C15" s="55">
        <f t="shared" si="5"/>
        <v>101.84126984126985</v>
      </c>
      <c r="D15" s="8"/>
      <c r="E15" s="8"/>
      <c r="F15" s="8"/>
      <c r="G15" s="8"/>
      <c r="I15" s="10">
        <v>201509</v>
      </c>
      <c r="J15" s="60">
        <f t="shared" si="0"/>
        <v>2.6839323688159027</v>
      </c>
      <c r="K15" s="61">
        <f t="shared" si="1"/>
        <v>10.290319448490152</v>
      </c>
      <c r="L15" s="62">
        <f t="shared" si="2"/>
        <v>7.6063870796742492</v>
      </c>
      <c r="M15" s="128">
        <f t="shared" si="3"/>
        <v>10.290319448490152</v>
      </c>
      <c r="N15" s="129"/>
      <c r="O15" s="2" t="str">
        <f t="shared" si="4"/>
        <v/>
      </c>
    </row>
    <row r="16" spans="2:15">
      <c r="B16" s="12">
        <v>201509</v>
      </c>
      <c r="C16" s="54">
        <f t="shared" si="5"/>
        <v>120</v>
      </c>
      <c r="D16" s="8"/>
      <c r="E16" s="8"/>
      <c r="F16" s="8"/>
      <c r="G16" s="8"/>
      <c r="I16" s="12">
        <v>201510</v>
      </c>
      <c r="J16" s="63">
        <f t="shared" si="0"/>
        <v>10.939754041823505</v>
      </c>
      <c r="K16" s="64">
        <f t="shared" si="1"/>
        <v>26.080433144225779</v>
      </c>
      <c r="L16" s="59">
        <f t="shared" si="2"/>
        <v>15.140679102402274</v>
      </c>
      <c r="M16" s="118">
        <f t="shared" si="3"/>
        <v>26.080433144225779</v>
      </c>
      <c r="N16" s="119"/>
      <c r="O16" s="2" t="str">
        <f>IF($M$18=M16,"*",IF(M16=$M$19,"**",""))</f>
        <v>*</v>
      </c>
    </row>
    <row r="17" spans="2:21" ht="15.75" thickBot="1">
      <c r="B17" s="10">
        <v>201510</v>
      </c>
      <c r="C17" s="55">
        <f t="shared" si="5"/>
        <v>148.41269841269843</v>
      </c>
      <c r="D17" s="8"/>
      <c r="E17" s="8"/>
      <c r="F17" s="8"/>
      <c r="G17" s="8"/>
      <c r="I17" s="13">
        <v>201511</v>
      </c>
      <c r="J17" s="65">
        <f t="shared" si="0"/>
        <v>3.2735377095931142</v>
      </c>
      <c r="K17" s="66">
        <f t="shared" si="1"/>
        <v>11.906241475131694</v>
      </c>
      <c r="L17" s="67">
        <f t="shared" si="2"/>
        <v>8.6327037655385794</v>
      </c>
      <c r="M17" s="120">
        <f t="shared" si="3"/>
        <v>11.906241475131694</v>
      </c>
      <c r="N17" s="121"/>
      <c r="O17" s="2" t="str">
        <f>IF($M$18=M17,"*",IF(M17=$M$19,"**",""))</f>
        <v/>
      </c>
    </row>
    <row r="18" spans="2:21" ht="17.25" thickBot="1">
      <c r="B18" s="14">
        <v>201511</v>
      </c>
      <c r="C18" s="56">
        <f t="shared" si="5"/>
        <v>128.41269841269843</v>
      </c>
      <c r="D18" s="8"/>
      <c r="E18" s="15"/>
      <c r="F18" s="8"/>
      <c r="G18" s="8"/>
      <c r="J18" s="132" t="s">
        <v>47</v>
      </c>
      <c r="K18" s="132"/>
      <c r="L18" s="132"/>
      <c r="M18" s="130">
        <f>MAX(M8:N17)</f>
        <v>26.080433144225779</v>
      </c>
      <c r="N18" s="130"/>
    </row>
    <row r="19" spans="2:21">
      <c r="B19" s="16"/>
      <c r="C19" s="8"/>
      <c r="D19" s="8"/>
      <c r="E19" s="8"/>
      <c r="F19" s="8"/>
      <c r="G19" s="8"/>
      <c r="J19" s="133" t="s">
        <v>48</v>
      </c>
      <c r="K19" s="133"/>
      <c r="L19" s="133"/>
      <c r="M19" s="131">
        <f>MIN(M8:N17)</f>
        <v>2.6140309507626824</v>
      </c>
      <c r="N19" s="131"/>
    </row>
    <row r="20" spans="2:21" ht="15.75" thickBot="1">
      <c r="B20" s="1" t="s">
        <v>40</v>
      </c>
      <c r="C20" s="11"/>
      <c r="D20" s="8"/>
      <c r="E20" s="8"/>
      <c r="F20" s="8"/>
      <c r="G20" s="8"/>
    </row>
    <row r="21" spans="2:21" ht="15.75" thickBot="1">
      <c r="B21" s="107" t="s">
        <v>25</v>
      </c>
      <c r="C21" s="108"/>
      <c r="D21" s="4"/>
      <c r="E21" s="4"/>
      <c r="F21" s="4"/>
      <c r="G21" s="4"/>
      <c r="I21" s="11"/>
    </row>
    <row r="22" spans="2:21" ht="15.75" thickBot="1">
      <c r="B22" s="7">
        <v>201501</v>
      </c>
      <c r="C22" s="54">
        <f>GEOMEAN(C64:G64)*100</f>
        <v>100</v>
      </c>
      <c r="D22" s="8"/>
      <c r="E22" s="8"/>
      <c r="F22" s="8"/>
      <c r="G22" s="8"/>
      <c r="H22" s="107" t="s">
        <v>32</v>
      </c>
      <c r="I22" s="108"/>
      <c r="J22" s="17">
        <v>201501</v>
      </c>
      <c r="K22" s="18">
        <v>201502</v>
      </c>
      <c r="L22" s="18">
        <v>201503</v>
      </c>
      <c r="M22" s="18">
        <v>201504</v>
      </c>
      <c r="N22" s="18">
        <v>201505</v>
      </c>
      <c r="O22" s="18">
        <v>201506</v>
      </c>
      <c r="P22" s="18">
        <v>201507</v>
      </c>
      <c r="Q22" s="18">
        <v>201508</v>
      </c>
      <c r="R22" s="18">
        <v>201509</v>
      </c>
      <c r="S22" s="18">
        <v>201510</v>
      </c>
      <c r="T22" s="19">
        <v>201511</v>
      </c>
    </row>
    <row r="23" spans="2:21">
      <c r="B23" s="10">
        <v>201502</v>
      </c>
      <c r="C23" s="55">
        <f t="shared" ref="C23:C32" si="6">GEOMEAN(C65:G65)*100</f>
        <v>99.028942228686233</v>
      </c>
      <c r="D23" s="8"/>
      <c r="E23" s="8"/>
      <c r="F23" s="8"/>
      <c r="G23" s="8"/>
      <c r="H23" s="109" t="s">
        <v>27</v>
      </c>
      <c r="I23" s="110"/>
      <c r="J23" s="9">
        <f ca="1">OFFSET($C$8,J$22-201501,0)</f>
        <v>100</v>
      </c>
      <c r="K23" s="68">
        <f t="shared" ref="K23:T23" ca="1" si="7">OFFSET($C$8,K$22-201501,0)</f>
        <v>100.95238095238095</v>
      </c>
      <c r="L23" s="68">
        <f t="shared" ca="1" si="7"/>
        <v>101.11111111111111</v>
      </c>
      <c r="M23" s="68">
        <f t="shared" ca="1" si="7"/>
        <v>100</v>
      </c>
      <c r="N23" s="68">
        <f t="shared" ca="1" si="7"/>
        <v>94.285714285714278</v>
      </c>
      <c r="O23" s="68">
        <f t="shared" ca="1" si="7"/>
        <v>98.730158730158735</v>
      </c>
      <c r="P23" s="68">
        <f t="shared" ca="1" si="7"/>
        <v>96.825396825396808</v>
      </c>
      <c r="Q23" s="68">
        <f t="shared" ca="1" si="7"/>
        <v>101.84126984126985</v>
      </c>
      <c r="R23" s="68">
        <f t="shared" ca="1" si="7"/>
        <v>120</v>
      </c>
      <c r="S23" s="68">
        <f t="shared" ca="1" si="7"/>
        <v>148.41269841269843</v>
      </c>
      <c r="T23" s="69">
        <f t="shared" ca="1" si="7"/>
        <v>128.41269841269843</v>
      </c>
      <c r="U23" s="11"/>
    </row>
    <row r="24" spans="2:21">
      <c r="B24" s="12">
        <v>201503</v>
      </c>
      <c r="C24" s="54">
        <f t="shared" si="6"/>
        <v>99.248034951257296</v>
      </c>
      <c r="D24" s="8"/>
      <c r="E24" s="8"/>
      <c r="F24" s="8"/>
      <c r="G24" s="8"/>
      <c r="H24" s="111" t="s">
        <v>29</v>
      </c>
      <c r="I24" s="112"/>
      <c r="J24" s="20">
        <f ca="1">OFFSET($C$22,J$22-201501,0)</f>
        <v>100</v>
      </c>
      <c r="K24" s="70">
        <f t="shared" ref="K24:T24" ca="1" si="8">OFFSET($C$22,K$22-201501,0)</f>
        <v>99.028942228686233</v>
      </c>
      <c r="L24" s="70">
        <f t="shared" ca="1" si="8"/>
        <v>99.248034951257296</v>
      </c>
      <c r="M24" s="70">
        <f t="shared" ca="1" si="8"/>
        <v>97.671868386117382</v>
      </c>
      <c r="N24" s="70">
        <f t="shared" ca="1" si="8"/>
        <v>91.315371094738538</v>
      </c>
      <c r="O24" s="70">
        <f t="shared" ca="1" si="8"/>
        <v>96.723418117766641</v>
      </c>
      <c r="P24" s="70">
        <f t="shared" ca="1" si="8"/>
        <v>84.202626126348292</v>
      </c>
      <c r="Q24" s="70">
        <f t="shared" ca="1" si="8"/>
        <v>96.723418117766641</v>
      </c>
      <c r="R24" s="70">
        <f t="shared" ca="1" si="8"/>
        <v>117.3160676311841</v>
      </c>
      <c r="S24" s="70">
        <f t="shared" ca="1" si="8"/>
        <v>137.47294437087493</v>
      </c>
      <c r="T24" s="71">
        <f t="shared" ca="1" si="8"/>
        <v>125.13916070310532</v>
      </c>
      <c r="U24" s="11"/>
    </row>
    <row r="25" spans="2:21" ht="15.75" thickBot="1">
      <c r="B25" s="10">
        <v>201504</v>
      </c>
      <c r="C25" s="55">
        <f t="shared" si="6"/>
        <v>97.671868386117382</v>
      </c>
      <c r="D25" s="8"/>
      <c r="E25" s="8"/>
      <c r="F25" s="8"/>
      <c r="G25" s="8"/>
      <c r="H25" s="109" t="s">
        <v>30</v>
      </c>
      <c r="I25" s="110"/>
      <c r="J25" s="21">
        <f ca="1">OFFSET($C$36,J$22-201501,0)</f>
        <v>100</v>
      </c>
      <c r="K25" s="72">
        <f t="shared" ref="K25:T25" ca="1" si="9">OFFSET($C$36,K$22-201501,0)</f>
        <v>98.058063889698019</v>
      </c>
      <c r="L25" s="72">
        <f t="shared" ca="1" si="9"/>
        <v>97.087095834547029</v>
      </c>
      <c r="M25" s="72">
        <f t="shared" ca="1" si="9"/>
        <v>96.116127779396052</v>
      </c>
      <c r="N25" s="72">
        <f t="shared" ca="1" si="9"/>
        <v>92.232255558792104</v>
      </c>
      <c r="O25" s="72">
        <f t="shared" ca="1" si="9"/>
        <v>96.116127779396052</v>
      </c>
      <c r="P25" s="72">
        <f t="shared" ca="1" si="9"/>
        <v>92.232255558792104</v>
      </c>
      <c r="Q25" s="72">
        <f t="shared" ca="1" si="9"/>
        <v>94.950966113214861</v>
      </c>
      <c r="R25" s="72">
        <f t="shared" ca="1" si="9"/>
        <v>109.70968055150985</v>
      </c>
      <c r="S25" s="72">
        <f t="shared" ca="1" si="9"/>
        <v>122.33226526847265</v>
      </c>
      <c r="T25" s="73">
        <f t="shared" ca="1" si="9"/>
        <v>116.50645693756674</v>
      </c>
      <c r="U25" s="11"/>
    </row>
    <row r="26" spans="2:21" ht="15.75" thickBot="1">
      <c r="B26" s="12">
        <v>201505</v>
      </c>
      <c r="C26" s="54">
        <f t="shared" si="6"/>
        <v>91.315371094738538</v>
      </c>
      <c r="D26" s="8"/>
      <c r="E26" s="8"/>
      <c r="F26" s="8"/>
      <c r="G26" s="8"/>
      <c r="H26" s="22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11"/>
    </row>
    <row r="27" spans="2:21">
      <c r="B27" s="10">
        <v>201506</v>
      </c>
      <c r="C27" s="55">
        <f t="shared" si="6"/>
        <v>96.723418117766641</v>
      </c>
      <c r="D27" s="8"/>
      <c r="E27" s="8"/>
      <c r="F27" s="8"/>
      <c r="G27" s="11"/>
      <c r="H27" s="111" t="s">
        <v>33</v>
      </c>
      <c r="I27" s="112"/>
      <c r="J27" s="104"/>
      <c r="K27" s="74">
        <f t="shared" ref="K27:T27" ca="1" si="10">MAX(K23:K25)</f>
        <v>100.95238095238095</v>
      </c>
      <c r="L27" s="75">
        <f t="shared" ca="1" si="10"/>
        <v>101.11111111111111</v>
      </c>
      <c r="M27" s="75">
        <f t="shared" ca="1" si="10"/>
        <v>100</v>
      </c>
      <c r="N27" s="75">
        <f t="shared" ca="1" si="10"/>
        <v>94.285714285714278</v>
      </c>
      <c r="O27" s="75">
        <f t="shared" ca="1" si="10"/>
        <v>98.730158730158735</v>
      </c>
      <c r="P27" s="75">
        <f t="shared" ca="1" si="10"/>
        <v>96.825396825396808</v>
      </c>
      <c r="Q27" s="75">
        <f t="shared" ca="1" si="10"/>
        <v>101.84126984126985</v>
      </c>
      <c r="R27" s="75">
        <f t="shared" ca="1" si="10"/>
        <v>120</v>
      </c>
      <c r="S27" s="75">
        <f t="shared" ca="1" si="10"/>
        <v>148.41269841269843</v>
      </c>
      <c r="T27" s="76">
        <f t="shared" ca="1" si="10"/>
        <v>128.41269841269843</v>
      </c>
      <c r="U27" s="11"/>
    </row>
    <row r="28" spans="2:21" ht="15.75" thickBot="1">
      <c r="B28" s="12">
        <v>201507</v>
      </c>
      <c r="C28" s="54">
        <f t="shared" si="6"/>
        <v>84.202626126348292</v>
      </c>
      <c r="D28" s="8"/>
      <c r="E28" s="8"/>
      <c r="F28" s="8"/>
      <c r="H28" s="113" t="s">
        <v>34</v>
      </c>
      <c r="I28" s="114"/>
      <c r="J28" s="104"/>
      <c r="K28" s="77">
        <f t="shared" ref="K28:T28" ca="1" si="11">MIN(K23:K25)</f>
        <v>98.058063889698019</v>
      </c>
      <c r="L28" s="70">
        <f t="shared" ca="1" si="11"/>
        <v>97.087095834547029</v>
      </c>
      <c r="M28" s="70">
        <f t="shared" ca="1" si="11"/>
        <v>96.116127779396052</v>
      </c>
      <c r="N28" s="70">
        <f t="shared" ca="1" si="11"/>
        <v>91.315371094738538</v>
      </c>
      <c r="O28" s="70">
        <f t="shared" ca="1" si="11"/>
        <v>96.116127779396052</v>
      </c>
      <c r="P28" s="78">
        <f t="shared" ca="1" si="11"/>
        <v>84.202626126348292</v>
      </c>
      <c r="Q28" s="78">
        <f t="shared" ca="1" si="11"/>
        <v>94.950966113214861</v>
      </c>
      <c r="R28" s="79">
        <f t="shared" ca="1" si="11"/>
        <v>109.70968055150985</v>
      </c>
      <c r="S28" s="79">
        <f t="shared" ca="1" si="11"/>
        <v>122.33226526847265</v>
      </c>
      <c r="T28" s="76">
        <f t="shared" ca="1" si="11"/>
        <v>116.50645693756674</v>
      </c>
      <c r="U28" s="8"/>
    </row>
    <row r="29" spans="2:21">
      <c r="B29" s="10">
        <v>201508</v>
      </c>
      <c r="C29" s="55">
        <f t="shared" si="6"/>
        <v>96.723418117766641</v>
      </c>
      <c r="D29" s="8"/>
      <c r="E29" s="8"/>
      <c r="F29" s="8"/>
      <c r="H29" s="115" t="s">
        <v>35</v>
      </c>
      <c r="I29" s="116"/>
      <c r="J29" s="105"/>
      <c r="K29" s="26" t="str">
        <f t="shared" ref="K29:T29" ca="1" si="12">IF(K27=K23,$H$23,IF(K27=K24,$H$24,IF(K27=K25,$H$25,"Error")))</f>
        <v>Carli</v>
      </c>
      <c r="L29" s="27" t="str">
        <f t="shared" ca="1" si="12"/>
        <v>Carli</v>
      </c>
      <c r="M29" s="27" t="str">
        <f t="shared" ca="1" si="12"/>
        <v>Carli</v>
      </c>
      <c r="N29" s="27" t="str">
        <f t="shared" ca="1" si="12"/>
        <v>Carli</v>
      </c>
      <c r="O29" s="27" t="str">
        <f t="shared" ca="1" si="12"/>
        <v>Carli</v>
      </c>
      <c r="P29" s="30" t="str">
        <f t="shared" ca="1" si="12"/>
        <v>Carli</v>
      </c>
      <c r="Q29" s="30" t="str">
        <f t="shared" ca="1" si="12"/>
        <v>Carli</v>
      </c>
      <c r="R29" s="27" t="str">
        <f t="shared" ca="1" si="12"/>
        <v>Carli</v>
      </c>
      <c r="S29" s="27" t="str">
        <f t="shared" ca="1" si="12"/>
        <v>Carli</v>
      </c>
      <c r="T29" s="31" t="str">
        <f t="shared" ca="1" si="12"/>
        <v>Carli</v>
      </c>
      <c r="U29" s="8"/>
    </row>
    <row r="30" spans="2:21" ht="15.75" thickBot="1">
      <c r="B30" s="12">
        <v>201509</v>
      </c>
      <c r="C30" s="54">
        <f t="shared" si="6"/>
        <v>117.3160676311841</v>
      </c>
      <c r="D30" s="8"/>
      <c r="E30" s="8"/>
      <c r="F30" s="8"/>
      <c r="H30" s="113" t="s">
        <v>45</v>
      </c>
      <c r="I30" s="117"/>
      <c r="J30" s="106"/>
      <c r="K30" s="32" t="str">
        <f t="shared" ref="K30:T30" ca="1" si="13">IF(K28=K23,$H$23,IF(K28=K24,$H$24,IF(K28=K25,$H$25,"Error")))</f>
        <v>Dutot</v>
      </c>
      <c r="L30" s="33" t="str">
        <f t="shared" ca="1" si="13"/>
        <v>Dutot</v>
      </c>
      <c r="M30" s="28" t="str">
        <f t="shared" ca="1" si="13"/>
        <v>Dutot</v>
      </c>
      <c r="N30" s="29" t="str">
        <f t="shared" ca="1" si="13"/>
        <v>Jevons</v>
      </c>
      <c r="O30" s="29" t="str">
        <f t="shared" ca="1" si="13"/>
        <v>Dutot</v>
      </c>
      <c r="P30" s="28" t="str">
        <f t="shared" ca="1" si="13"/>
        <v>Jevons</v>
      </c>
      <c r="Q30" s="28" t="str">
        <f t="shared" ca="1" si="13"/>
        <v>Dutot</v>
      </c>
      <c r="R30" s="29" t="str">
        <f t="shared" ca="1" si="13"/>
        <v>Dutot</v>
      </c>
      <c r="S30" s="29" t="str">
        <f t="shared" ca="1" si="13"/>
        <v>Dutot</v>
      </c>
      <c r="T30" s="34" t="str">
        <f t="shared" ca="1" si="13"/>
        <v>Dutot</v>
      </c>
    </row>
    <row r="31" spans="2:21">
      <c r="B31" s="10">
        <v>201510</v>
      </c>
      <c r="C31" s="55">
        <f t="shared" si="6"/>
        <v>137.47294437087493</v>
      </c>
      <c r="D31" s="8"/>
      <c r="E31" s="8"/>
      <c r="F31" s="8"/>
    </row>
    <row r="32" spans="2:21" ht="15.75" thickBot="1">
      <c r="B32" s="14">
        <v>201511</v>
      </c>
      <c r="C32" s="56">
        <f t="shared" si="6"/>
        <v>125.13916070310532</v>
      </c>
      <c r="D32" s="8"/>
      <c r="E32" s="8"/>
      <c r="F32" s="8"/>
    </row>
    <row r="33" spans="2:20">
      <c r="B33" s="16"/>
      <c r="C33" s="8"/>
      <c r="D33" s="8"/>
      <c r="E33" s="8"/>
      <c r="F33" s="8"/>
      <c r="J33" s="2">
        <f ca="1">IF($J$36=TRUE,J23,"")</f>
        <v>100</v>
      </c>
      <c r="K33" s="2">
        <f t="shared" ref="K33:T33" ca="1" si="14">IF($J$36=TRUE,K23,"")</f>
        <v>100.95238095238095</v>
      </c>
      <c r="L33" s="2">
        <f t="shared" ca="1" si="14"/>
        <v>101.11111111111111</v>
      </c>
      <c r="M33" s="2">
        <f t="shared" ca="1" si="14"/>
        <v>100</v>
      </c>
      <c r="N33" s="2">
        <f t="shared" ca="1" si="14"/>
        <v>94.285714285714278</v>
      </c>
      <c r="O33" s="2">
        <f t="shared" ca="1" si="14"/>
        <v>98.730158730158735</v>
      </c>
      <c r="P33" s="2">
        <f t="shared" ca="1" si="14"/>
        <v>96.825396825396808</v>
      </c>
      <c r="Q33" s="2">
        <f t="shared" ca="1" si="14"/>
        <v>101.84126984126985</v>
      </c>
      <c r="R33" s="2">
        <f t="shared" ca="1" si="14"/>
        <v>120</v>
      </c>
      <c r="S33" s="2">
        <f t="shared" ca="1" si="14"/>
        <v>148.41269841269843</v>
      </c>
      <c r="T33" s="2">
        <f t="shared" ca="1" si="14"/>
        <v>128.41269841269843</v>
      </c>
    </row>
    <row r="34" spans="2:20" ht="15.75" thickBot="1">
      <c r="B34" s="1" t="s">
        <v>41</v>
      </c>
      <c r="C34" s="11"/>
      <c r="D34" s="8"/>
      <c r="E34" s="8"/>
      <c r="F34" s="8"/>
      <c r="J34" s="2">
        <f ca="1">IF($J$37=TRUE,J24,"")</f>
        <v>100</v>
      </c>
      <c r="K34" s="2">
        <f t="shared" ref="K34:T34" ca="1" si="15">IF($J$37=TRUE,K24,"")</f>
        <v>99.028942228686233</v>
      </c>
      <c r="L34" s="2">
        <f t="shared" ca="1" si="15"/>
        <v>99.248034951257296</v>
      </c>
      <c r="M34" s="2">
        <f t="shared" ca="1" si="15"/>
        <v>97.671868386117382</v>
      </c>
      <c r="N34" s="2">
        <f t="shared" ca="1" si="15"/>
        <v>91.315371094738538</v>
      </c>
      <c r="O34" s="2">
        <f t="shared" ca="1" si="15"/>
        <v>96.723418117766641</v>
      </c>
      <c r="P34" s="2">
        <f t="shared" ca="1" si="15"/>
        <v>84.202626126348292</v>
      </c>
      <c r="Q34" s="2">
        <f t="shared" ca="1" si="15"/>
        <v>96.723418117766641</v>
      </c>
      <c r="R34" s="2">
        <f t="shared" ca="1" si="15"/>
        <v>117.3160676311841</v>
      </c>
      <c r="S34" s="2">
        <f t="shared" ca="1" si="15"/>
        <v>137.47294437087493</v>
      </c>
      <c r="T34" s="2">
        <f t="shared" ca="1" si="15"/>
        <v>125.13916070310532</v>
      </c>
    </row>
    <row r="35" spans="2:20" ht="15.75" thickBot="1">
      <c r="B35" s="107" t="s">
        <v>26</v>
      </c>
      <c r="C35" s="108"/>
      <c r="D35" s="4"/>
      <c r="E35" s="4"/>
      <c r="F35" s="4"/>
      <c r="J35" s="2">
        <f ca="1">IF($J$38=TRUE,J25,"")</f>
        <v>100</v>
      </c>
      <c r="K35" s="2">
        <f t="shared" ref="K35:T35" ca="1" si="16">IF($J$38=TRUE,K25,"")</f>
        <v>98.058063889698019</v>
      </c>
      <c r="L35" s="2">
        <f t="shared" ca="1" si="16"/>
        <v>97.087095834547029</v>
      </c>
      <c r="M35" s="2">
        <f t="shared" ca="1" si="16"/>
        <v>96.116127779396052</v>
      </c>
      <c r="N35" s="2">
        <f t="shared" ca="1" si="16"/>
        <v>92.232255558792104</v>
      </c>
      <c r="O35" s="2">
        <f t="shared" ca="1" si="16"/>
        <v>96.116127779396052</v>
      </c>
      <c r="P35" s="2">
        <f t="shared" ca="1" si="16"/>
        <v>92.232255558792104</v>
      </c>
      <c r="Q35" s="2">
        <f t="shared" ca="1" si="16"/>
        <v>94.950966113214861</v>
      </c>
      <c r="R35" s="2">
        <f t="shared" ca="1" si="16"/>
        <v>109.70968055150985</v>
      </c>
      <c r="S35" s="2">
        <f t="shared" ca="1" si="16"/>
        <v>122.33226526847265</v>
      </c>
      <c r="T35" s="2">
        <f t="shared" ca="1" si="16"/>
        <v>116.50645693756674</v>
      </c>
    </row>
    <row r="36" spans="2:20">
      <c r="B36" s="7">
        <v>201501</v>
      </c>
      <c r="C36" s="54">
        <f t="shared" ref="C36:C46" si="17">(H50/$H$50)*100</f>
        <v>100</v>
      </c>
      <c r="D36" s="8"/>
      <c r="E36" s="8"/>
      <c r="F36" s="8"/>
      <c r="J36" s="2" t="b">
        <v>1</v>
      </c>
    </row>
    <row r="37" spans="2:20">
      <c r="B37" s="10">
        <v>201502</v>
      </c>
      <c r="C37" s="55">
        <f t="shared" si="17"/>
        <v>98.058063889698019</v>
      </c>
      <c r="D37" s="8"/>
      <c r="E37" s="8"/>
      <c r="F37" s="8"/>
      <c r="J37" s="2" t="b">
        <v>1</v>
      </c>
    </row>
    <row r="38" spans="2:20">
      <c r="B38" s="12">
        <v>201503</v>
      </c>
      <c r="C38" s="54">
        <f t="shared" si="17"/>
        <v>97.087095834547029</v>
      </c>
      <c r="D38" s="8"/>
      <c r="E38" s="8"/>
      <c r="F38" s="8"/>
      <c r="J38" s="2" t="b">
        <v>1</v>
      </c>
    </row>
    <row r="39" spans="2:20">
      <c r="B39" s="10">
        <v>201504</v>
      </c>
      <c r="C39" s="55">
        <f t="shared" si="17"/>
        <v>96.116127779396052</v>
      </c>
      <c r="D39" s="8"/>
      <c r="E39" s="8"/>
      <c r="F39" s="8"/>
    </row>
    <row r="40" spans="2:20">
      <c r="B40" s="12">
        <v>201505</v>
      </c>
      <c r="C40" s="54">
        <f t="shared" si="17"/>
        <v>92.232255558792104</v>
      </c>
      <c r="D40" s="8"/>
      <c r="E40" s="8"/>
      <c r="F40" s="8"/>
    </row>
    <row r="41" spans="2:20">
      <c r="B41" s="10">
        <v>201506</v>
      </c>
      <c r="C41" s="55">
        <f t="shared" si="17"/>
        <v>96.116127779396052</v>
      </c>
      <c r="D41" s="8"/>
      <c r="E41" s="8"/>
      <c r="F41" s="8"/>
    </row>
    <row r="42" spans="2:20">
      <c r="B42" s="12">
        <v>201507</v>
      </c>
      <c r="C42" s="54">
        <f t="shared" si="17"/>
        <v>92.232255558792104</v>
      </c>
      <c r="D42" s="8"/>
      <c r="E42" s="8"/>
      <c r="F42" s="8"/>
    </row>
    <row r="43" spans="2:20">
      <c r="B43" s="10">
        <v>201508</v>
      </c>
      <c r="C43" s="55">
        <f t="shared" si="17"/>
        <v>94.950966113214861</v>
      </c>
      <c r="D43" s="8"/>
      <c r="E43" s="8"/>
      <c r="F43" s="8"/>
    </row>
    <row r="44" spans="2:20">
      <c r="B44" s="12">
        <v>201509</v>
      </c>
      <c r="C44" s="54">
        <f t="shared" si="17"/>
        <v>109.70968055150985</v>
      </c>
      <c r="D44" s="8"/>
      <c r="E44" s="8"/>
      <c r="F44" s="8"/>
    </row>
    <row r="45" spans="2:20">
      <c r="B45" s="10">
        <v>201510</v>
      </c>
      <c r="C45" s="55">
        <f t="shared" si="17"/>
        <v>122.33226526847265</v>
      </c>
      <c r="D45" s="8"/>
      <c r="E45" s="8"/>
      <c r="F45" s="8"/>
    </row>
    <row r="46" spans="2:20" ht="15.75" thickBot="1">
      <c r="B46" s="14">
        <v>201511</v>
      </c>
      <c r="C46" s="56">
        <f t="shared" si="17"/>
        <v>116.50645693756674</v>
      </c>
      <c r="D46" s="8"/>
      <c r="E46" s="8"/>
      <c r="F46" s="8"/>
    </row>
    <row r="47" spans="2:20">
      <c r="B47" s="16"/>
      <c r="C47" s="8"/>
      <c r="D47" s="8"/>
      <c r="E47" s="8"/>
      <c r="F47" s="8"/>
    </row>
    <row r="48" spans="2:20" ht="15.75" thickBot="1">
      <c r="B48" s="1" t="s">
        <v>42</v>
      </c>
    </row>
    <row r="49" spans="2:14" ht="15.75" thickBot="1">
      <c r="B49" s="35" t="s">
        <v>44</v>
      </c>
      <c r="C49" s="46" t="str">
        <f>E8</f>
        <v>Shop 1</v>
      </c>
      <c r="D49" s="47" t="str">
        <f>E9</f>
        <v>Shop 2</v>
      </c>
      <c r="E49" s="47" t="str">
        <f>E10</f>
        <v>Shop 3</v>
      </c>
      <c r="F49" s="47" t="str">
        <f>E11</f>
        <v>Shop 4</v>
      </c>
      <c r="G49" s="47" t="str">
        <f>E12</f>
        <v>Shop 5</v>
      </c>
      <c r="H49" s="49" t="s">
        <v>31</v>
      </c>
    </row>
    <row r="50" spans="2:14">
      <c r="B50" s="7">
        <v>201501</v>
      </c>
      <c r="C50" s="80">
        <v>18</v>
      </c>
      <c r="D50" s="81">
        <v>20</v>
      </c>
      <c r="E50" s="82">
        <v>6</v>
      </c>
      <c r="F50" s="82">
        <v>44.99</v>
      </c>
      <c r="G50" s="82">
        <v>14</v>
      </c>
      <c r="H50" s="50">
        <f t="shared" ref="H50:H60" si="18">AVERAGE(C50:G50)</f>
        <v>20.598000000000003</v>
      </c>
    </row>
    <row r="51" spans="2:14">
      <c r="B51" s="36">
        <v>201502</v>
      </c>
      <c r="C51" s="83">
        <v>18</v>
      </c>
      <c r="D51" s="84">
        <v>20</v>
      </c>
      <c r="E51" s="85">
        <v>8</v>
      </c>
      <c r="F51" s="85">
        <v>44.99</v>
      </c>
      <c r="G51" s="85">
        <v>10</v>
      </c>
      <c r="H51" s="51">
        <f t="shared" si="18"/>
        <v>20.198</v>
      </c>
    </row>
    <row r="52" spans="2:14">
      <c r="B52" s="12">
        <v>201503</v>
      </c>
      <c r="C52" s="86">
        <v>13</v>
      </c>
      <c r="D52" s="87">
        <v>20</v>
      </c>
      <c r="E52" s="88">
        <v>8</v>
      </c>
      <c r="F52" s="88">
        <v>44.99</v>
      </c>
      <c r="G52" s="88">
        <v>14</v>
      </c>
      <c r="H52" s="52">
        <f t="shared" si="18"/>
        <v>19.998000000000001</v>
      </c>
    </row>
    <row r="53" spans="2:14">
      <c r="B53" s="36">
        <v>201504</v>
      </c>
      <c r="C53" s="83">
        <v>12</v>
      </c>
      <c r="D53" s="84">
        <v>20</v>
      </c>
      <c r="E53" s="85">
        <v>8</v>
      </c>
      <c r="F53" s="85">
        <v>44.99</v>
      </c>
      <c r="G53" s="85">
        <v>14</v>
      </c>
      <c r="H53" s="51">
        <f t="shared" si="18"/>
        <v>19.798000000000002</v>
      </c>
    </row>
    <row r="54" spans="2:14">
      <c r="B54" s="12">
        <v>201505</v>
      </c>
      <c r="C54" s="86">
        <v>12</v>
      </c>
      <c r="D54" s="87">
        <v>20</v>
      </c>
      <c r="E54" s="88">
        <v>8</v>
      </c>
      <c r="F54" s="88">
        <v>44.99</v>
      </c>
      <c r="G54" s="88">
        <v>10</v>
      </c>
      <c r="H54" s="52">
        <f t="shared" si="18"/>
        <v>18.998000000000001</v>
      </c>
    </row>
    <row r="55" spans="2:14">
      <c r="B55" s="36">
        <v>201506</v>
      </c>
      <c r="C55" s="83">
        <v>16</v>
      </c>
      <c r="D55" s="84">
        <v>20</v>
      </c>
      <c r="E55" s="85">
        <v>8</v>
      </c>
      <c r="F55" s="85">
        <v>44.99</v>
      </c>
      <c r="G55" s="85">
        <v>10</v>
      </c>
      <c r="H55" s="51">
        <f t="shared" si="18"/>
        <v>19.798000000000002</v>
      </c>
    </row>
    <row r="56" spans="2:14">
      <c r="B56" s="12">
        <v>201507</v>
      </c>
      <c r="C56" s="86">
        <v>16</v>
      </c>
      <c r="D56" s="87">
        <v>20</v>
      </c>
      <c r="E56" s="88">
        <v>10</v>
      </c>
      <c r="F56" s="88">
        <v>44.99</v>
      </c>
      <c r="G56" s="88">
        <v>4</v>
      </c>
      <c r="H56" s="52">
        <f t="shared" si="18"/>
        <v>18.998000000000001</v>
      </c>
    </row>
    <row r="57" spans="2:14">
      <c r="B57" s="36">
        <v>201508</v>
      </c>
      <c r="C57" s="83">
        <v>12.8</v>
      </c>
      <c r="D57" s="84">
        <v>20</v>
      </c>
      <c r="E57" s="85">
        <v>10</v>
      </c>
      <c r="F57" s="85">
        <v>44.99</v>
      </c>
      <c r="G57" s="85">
        <v>10</v>
      </c>
      <c r="H57" s="51">
        <f t="shared" si="18"/>
        <v>19.558</v>
      </c>
    </row>
    <row r="58" spans="2:14">
      <c r="B58" s="12">
        <v>201509</v>
      </c>
      <c r="C58" s="86">
        <v>24</v>
      </c>
      <c r="D58" s="87">
        <v>20</v>
      </c>
      <c r="E58" s="88">
        <v>10</v>
      </c>
      <c r="F58" s="88">
        <v>44.99</v>
      </c>
      <c r="G58" s="88">
        <v>14</v>
      </c>
      <c r="H58" s="52">
        <f t="shared" si="18"/>
        <v>22.598000000000003</v>
      </c>
    </row>
    <row r="59" spans="2:14" ht="15.75" thickBot="1">
      <c r="B59" s="36">
        <v>201510</v>
      </c>
      <c r="C59" s="83">
        <v>29</v>
      </c>
      <c r="D59" s="84">
        <v>20</v>
      </c>
      <c r="E59" s="85">
        <v>16</v>
      </c>
      <c r="F59" s="85">
        <v>44.99</v>
      </c>
      <c r="G59" s="85">
        <v>16</v>
      </c>
      <c r="H59" s="51">
        <f t="shared" si="18"/>
        <v>25.198</v>
      </c>
    </row>
    <row r="60" spans="2:14" ht="15.75" thickBot="1">
      <c r="B60" s="14">
        <v>201511</v>
      </c>
      <c r="C60" s="89">
        <v>29</v>
      </c>
      <c r="D60" s="90">
        <v>20</v>
      </c>
      <c r="E60" s="91">
        <v>10</v>
      </c>
      <c r="F60" s="91">
        <v>44.99</v>
      </c>
      <c r="G60" s="91">
        <v>16</v>
      </c>
      <c r="H60" s="53">
        <f t="shared" si="18"/>
        <v>23.998000000000001</v>
      </c>
      <c r="L60" s="37" t="s">
        <v>27</v>
      </c>
      <c r="M60" s="38" t="s">
        <v>29</v>
      </c>
      <c r="N60" s="39" t="s">
        <v>30</v>
      </c>
    </row>
    <row r="61" spans="2:14" ht="15.75" thickBot="1">
      <c r="B61" s="16"/>
      <c r="C61" s="8"/>
      <c r="D61" s="8"/>
      <c r="E61" s="8"/>
      <c r="F61" s="8"/>
      <c r="G61" s="8"/>
      <c r="H61" s="8"/>
      <c r="L61" s="40"/>
      <c r="M61" s="41"/>
      <c r="N61" s="42"/>
    </row>
    <row r="62" spans="2:14" ht="15.75" thickBot="1">
      <c r="B62" s="1" t="s">
        <v>43</v>
      </c>
    </row>
    <row r="63" spans="2:14" ht="15.75" thickBot="1">
      <c r="B63" s="35" t="s">
        <v>44</v>
      </c>
      <c r="C63" s="46" t="str">
        <f>E8</f>
        <v>Shop 1</v>
      </c>
      <c r="D63" s="47" t="str">
        <f>D49</f>
        <v>Shop 2</v>
      </c>
      <c r="E63" s="47" t="str">
        <f>E49</f>
        <v>Shop 3</v>
      </c>
      <c r="F63" s="47" t="str">
        <f>F49</f>
        <v>Shop 4</v>
      </c>
      <c r="G63" s="48" t="str">
        <f>E12</f>
        <v>Shop 5</v>
      </c>
    </row>
    <row r="64" spans="2:14">
      <c r="B64" s="43">
        <v>201501</v>
      </c>
      <c r="C64" s="94">
        <f>C50/$C$50</f>
        <v>1</v>
      </c>
      <c r="D64" s="102">
        <f>D50/$D$50</f>
        <v>1</v>
      </c>
      <c r="E64" s="102">
        <f>E50/$E$50</f>
        <v>1</v>
      </c>
      <c r="F64" s="102">
        <f>F50/$F$50</f>
        <v>1</v>
      </c>
      <c r="G64" s="99">
        <f>G50/$G$50</f>
        <v>1</v>
      </c>
    </row>
    <row r="65" spans="2:7">
      <c r="B65" s="44">
        <v>201502</v>
      </c>
      <c r="C65" s="95">
        <f t="shared" ref="C65:C74" si="19">C51/$C$50</f>
        <v>1</v>
      </c>
      <c r="D65" s="98">
        <f t="shared" ref="D65:D74" si="20">D51/$D$50</f>
        <v>1</v>
      </c>
      <c r="E65" s="98">
        <f t="shared" ref="E65:E74" si="21">E51/$E$50</f>
        <v>1.3333333333333333</v>
      </c>
      <c r="F65" s="98">
        <f t="shared" ref="F65:F74" si="22">F51/$F$50</f>
        <v>1</v>
      </c>
      <c r="G65" s="100">
        <f t="shared" ref="G65:G74" si="23">G51/$G$50</f>
        <v>0.7142857142857143</v>
      </c>
    </row>
    <row r="66" spans="2:7">
      <c r="B66" s="43">
        <v>201503</v>
      </c>
      <c r="C66" s="94">
        <f>C52/$C$50</f>
        <v>0.72222222222222221</v>
      </c>
      <c r="D66" s="102">
        <f t="shared" si="20"/>
        <v>1</v>
      </c>
      <c r="E66" s="102">
        <f t="shared" si="21"/>
        <v>1.3333333333333333</v>
      </c>
      <c r="F66" s="102">
        <f t="shared" si="22"/>
        <v>1</v>
      </c>
      <c r="G66" s="99">
        <f t="shared" si="23"/>
        <v>1</v>
      </c>
    </row>
    <row r="67" spans="2:7">
      <c r="B67" s="44">
        <v>201504</v>
      </c>
      <c r="C67" s="95">
        <f t="shared" si="19"/>
        <v>0.66666666666666663</v>
      </c>
      <c r="D67" s="98">
        <f t="shared" si="20"/>
        <v>1</v>
      </c>
      <c r="E67" s="98">
        <f t="shared" si="21"/>
        <v>1.3333333333333333</v>
      </c>
      <c r="F67" s="98">
        <f t="shared" si="22"/>
        <v>1</v>
      </c>
      <c r="G67" s="100">
        <f t="shared" si="23"/>
        <v>1</v>
      </c>
    </row>
    <row r="68" spans="2:7">
      <c r="B68" s="43">
        <v>201505</v>
      </c>
      <c r="C68" s="94">
        <f t="shared" si="19"/>
        <v>0.66666666666666663</v>
      </c>
      <c r="D68" s="102">
        <f>D54/$D$50</f>
        <v>1</v>
      </c>
      <c r="E68" s="102">
        <f t="shared" si="21"/>
        <v>1.3333333333333333</v>
      </c>
      <c r="F68" s="102">
        <f t="shared" si="22"/>
        <v>1</v>
      </c>
      <c r="G68" s="99">
        <f t="shared" si="23"/>
        <v>0.7142857142857143</v>
      </c>
    </row>
    <row r="69" spans="2:7">
      <c r="B69" s="44">
        <v>201506</v>
      </c>
      <c r="C69" s="95">
        <f t="shared" si="19"/>
        <v>0.88888888888888884</v>
      </c>
      <c r="D69" s="98">
        <f t="shared" si="20"/>
        <v>1</v>
      </c>
      <c r="E69" s="98">
        <f t="shared" si="21"/>
        <v>1.3333333333333333</v>
      </c>
      <c r="F69" s="98">
        <f t="shared" si="22"/>
        <v>1</v>
      </c>
      <c r="G69" s="100">
        <f t="shared" si="23"/>
        <v>0.7142857142857143</v>
      </c>
    </row>
    <row r="70" spans="2:7">
      <c r="B70" s="43">
        <v>201507</v>
      </c>
      <c r="C70" s="94">
        <f t="shared" si="19"/>
        <v>0.88888888888888884</v>
      </c>
      <c r="D70" s="102">
        <f t="shared" si="20"/>
        <v>1</v>
      </c>
      <c r="E70" s="102">
        <f t="shared" si="21"/>
        <v>1.6666666666666667</v>
      </c>
      <c r="F70" s="102">
        <f t="shared" si="22"/>
        <v>1</v>
      </c>
      <c r="G70" s="99">
        <f t="shared" si="23"/>
        <v>0.2857142857142857</v>
      </c>
    </row>
    <row r="71" spans="2:7">
      <c r="B71" s="44">
        <v>201508</v>
      </c>
      <c r="C71" s="95">
        <f t="shared" si="19"/>
        <v>0.71111111111111114</v>
      </c>
      <c r="D71" s="98">
        <f t="shared" si="20"/>
        <v>1</v>
      </c>
      <c r="E71" s="98">
        <f t="shared" si="21"/>
        <v>1.6666666666666667</v>
      </c>
      <c r="F71" s="98">
        <f t="shared" si="22"/>
        <v>1</v>
      </c>
      <c r="G71" s="100">
        <f t="shared" si="23"/>
        <v>0.7142857142857143</v>
      </c>
    </row>
    <row r="72" spans="2:7">
      <c r="B72" s="43">
        <v>201509</v>
      </c>
      <c r="C72" s="94">
        <f t="shared" si="19"/>
        <v>1.3333333333333333</v>
      </c>
      <c r="D72" s="102">
        <f t="shared" si="20"/>
        <v>1</v>
      </c>
      <c r="E72" s="102">
        <f t="shared" si="21"/>
        <v>1.6666666666666667</v>
      </c>
      <c r="F72" s="102">
        <f t="shared" si="22"/>
        <v>1</v>
      </c>
      <c r="G72" s="99">
        <f t="shared" si="23"/>
        <v>1</v>
      </c>
    </row>
    <row r="73" spans="2:7">
      <c r="B73" s="44">
        <v>201510</v>
      </c>
      <c r="C73" s="95">
        <f t="shared" si="19"/>
        <v>1.6111111111111112</v>
      </c>
      <c r="D73" s="98">
        <f t="shared" si="20"/>
        <v>1</v>
      </c>
      <c r="E73" s="98">
        <f t="shared" si="21"/>
        <v>2.6666666666666665</v>
      </c>
      <c r="F73" s="98">
        <f t="shared" si="22"/>
        <v>1</v>
      </c>
      <c r="G73" s="100">
        <f t="shared" si="23"/>
        <v>1.1428571428571428</v>
      </c>
    </row>
    <row r="74" spans="2:7" ht="15.75" thickBot="1">
      <c r="B74" s="45">
        <v>201511</v>
      </c>
      <c r="C74" s="97">
        <f t="shared" si="19"/>
        <v>1.6111111111111112</v>
      </c>
      <c r="D74" s="96">
        <f t="shared" si="20"/>
        <v>1</v>
      </c>
      <c r="E74" s="96">
        <f t="shared" si="21"/>
        <v>1.6666666666666667</v>
      </c>
      <c r="F74" s="96">
        <f t="shared" si="22"/>
        <v>1</v>
      </c>
      <c r="G74" s="101">
        <f t="shared" si="23"/>
        <v>1.1428571428571428</v>
      </c>
    </row>
  </sheetData>
  <mergeCells count="33">
    <mergeCell ref="B21:C21"/>
    <mergeCell ref="M8:N8"/>
    <mergeCell ref="M9:N9"/>
    <mergeCell ref="M10:N10"/>
    <mergeCell ref="M11:N11"/>
    <mergeCell ref="M12:N12"/>
    <mergeCell ref="M13:N13"/>
    <mergeCell ref="M18:N18"/>
    <mergeCell ref="M19:N19"/>
    <mergeCell ref="J18:L18"/>
    <mergeCell ref="J19:L19"/>
    <mergeCell ref="E8:F8"/>
    <mergeCell ref="E12:F12"/>
    <mergeCell ref="E11:F11"/>
    <mergeCell ref="M14:N14"/>
    <mergeCell ref="M15:N15"/>
    <mergeCell ref="M16:N16"/>
    <mergeCell ref="M17:N17"/>
    <mergeCell ref="B7:C7"/>
    <mergeCell ref="M7:N7"/>
    <mergeCell ref="E7:F7"/>
    <mergeCell ref="E10:F10"/>
    <mergeCell ref="E9:F9"/>
    <mergeCell ref="J27:J30"/>
    <mergeCell ref="B35:C35"/>
    <mergeCell ref="H22:I22"/>
    <mergeCell ref="H23:I23"/>
    <mergeCell ref="H24:I24"/>
    <mergeCell ref="H25:I25"/>
    <mergeCell ref="H27:I27"/>
    <mergeCell ref="H28:I28"/>
    <mergeCell ref="H29:I29"/>
    <mergeCell ref="H30:I30"/>
  </mergeCells>
  <conditionalFormatting sqref="J8:M8 J9:L15">
    <cfRule type="duplicateValues" dxfId="221" priority="45"/>
  </conditionalFormatting>
  <conditionalFormatting sqref="J9:M9">
    <cfRule type="duplicateValues" dxfId="220" priority="44"/>
  </conditionalFormatting>
  <conditionalFormatting sqref="J10:M10">
    <cfRule type="duplicateValues" dxfId="219" priority="43"/>
  </conditionalFormatting>
  <conditionalFormatting sqref="J11:M11">
    <cfRule type="duplicateValues" dxfId="218" priority="42"/>
  </conditionalFormatting>
  <conditionalFormatting sqref="J12:M12">
    <cfRule type="duplicateValues" dxfId="217" priority="41"/>
  </conditionalFormatting>
  <conditionalFormatting sqref="J13:M13">
    <cfRule type="duplicateValues" dxfId="216" priority="40"/>
  </conditionalFormatting>
  <conditionalFormatting sqref="J14:M14">
    <cfRule type="duplicateValues" dxfId="215" priority="39"/>
  </conditionalFormatting>
  <conditionalFormatting sqref="J15:M15">
    <cfRule type="duplicateValues" dxfId="214" priority="38"/>
  </conditionalFormatting>
  <conditionalFormatting sqref="J16:M16">
    <cfRule type="duplicateValues" dxfId="213" priority="34"/>
  </conditionalFormatting>
  <conditionalFormatting sqref="J17:M17">
    <cfRule type="duplicateValues" dxfId="212" priority="33"/>
  </conditionalFormatting>
  <conditionalFormatting sqref="K28 K26">
    <cfRule type="duplicateValues" dxfId="211" priority="31"/>
  </conditionalFormatting>
  <conditionalFormatting sqref="L28 L26">
    <cfRule type="duplicateValues" dxfId="210" priority="21"/>
  </conditionalFormatting>
  <conditionalFormatting sqref="M28 M26">
    <cfRule type="duplicateValues" dxfId="209" priority="20"/>
  </conditionalFormatting>
  <conditionalFormatting sqref="P28 P26">
    <cfRule type="duplicateValues" dxfId="208" priority="17"/>
  </conditionalFormatting>
  <conditionalFormatting sqref="Q28 Q26">
    <cfRule type="duplicateValues" dxfId="207" priority="16"/>
  </conditionalFormatting>
  <conditionalFormatting sqref="R28">
    <cfRule type="duplicateValues" dxfId="206" priority="15"/>
  </conditionalFormatting>
  <conditionalFormatting sqref="S26">
    <cfRule type="duplicateValues" dxfId="205" priority="14"/>
  </conditionalFormatting>
  <conditionalFormatting sqref="T28 T26">
    <cfRule type="duplicateValues" dxfId="204" priority="13"/>
  </conditionalFormatting>
  <conditionalFormatting sqref="K26:K27">
    <cfRule type="duplicateValues" dxfId="203" priority="87"/>
  </conditionalFormatting>
  <conditionalFormatting sqref="L26:L27">
    <cfRule type="duplicateValues" dxfId="202" priority="89"/>
  </conditionalFormatting>
  <conditionalFormatting sqref="M26:M27">
    <cfRule type="duplicateValues" dxfId="201" priority="91"/>
  </conditionalFormatting>
  <conditionalFormatting sqref="P26:P27">
    <cfRule type="duplicateValues" dxfId="200" priority="97"/>
  </conditionalFormatting>
  <conditionalFormatting sqref="Q26:Q27">
    <cfRule type="duplicateValues" dxfId="199" priority="99"/>
  </conditionalFormatting>
  <conditionalFormatting sqref="R27">
    <cfRule type="duplicateValues" dxfId="198" priority="101"/>
  </conditionalFormatting>
  <conditionalFormatting sqref="S26:S27">
    <cfRule type="duplicateValues" dxfId="197" priority="103"/>
  </conditionalFormatting>
  <conditionalFormatting sqref="T26:T27">
    <cfRule type="duplicateValues" dxfId="196" priority="105"/>
  </conditionalFormatting>
  <conditionalFormatting sqref="T28 P23:Q25 T23:T25 K28:M28 P28:R28 K23:M25">
    <cfRule type="duplicateValues" dxfId="195" priority="12"/>
  </conditionalFormatting>
  <conditionalFormatting sqref="S23:S25 S28">
    <cfRule type="duplicateValues" dxfId="194" priority="10"/>
  </conditionalFormatting>
  <conditionalFormatting sqref="P27:Q27 K23:M25 P23:Q25 K27:M27">
    <cfRule type="duplicateValues" dxfId="193" priority="9"/>
  </conditionalFormatting>
  <conditionalFormatting sqref="R23:R25 R27">
    <cfRule type="duplicateValues" dxfId="192" priority="8"/>
  </conditionalFormatting>
  <conditionalFormatting sqref="R23:R25 R28">
    <cfRule type="duplicateValues" dxfId="191" priority="7"/>
  </conditionalFormatting>
  <conditionalFormatting sqref="S23:S25 S27">
    <cfRule type="duplicateValues" dxfId="190" priority="6"/>
  </conditionalFormatting>
  <conditionalFormatting sqref="T23:T25 T27">
    <cfRule type="duplicateValues" dxfId="189" priority="5"/>
  </conditionalFormatting>
  <conditionalFormatting sqref="O23:O25 O27">
    <cfRule type="duplicateValues" dxfId="188" priority="4"/>
  </conditionalFormatting>
  <conditionalFormatting sqref="N23:N25 N27">
    <cfRule type="duplicateValues" dxfId="187" priority="3"/>
  </conditionalFormatting>
  <conditionalFormatting sqref="N28 N23:N25">
    <cfRule type="duplicateValues" dxfId="186" priority="2"/>
  </conditionalFormatting>
  <conditionalFormatting sqref="O28 O23:O25">
    <cfRule type="duplicateValues" dxfId="185" priority="1"/>
  </conditionalFormatting>
  <pageMargins left="0.7" right="0.7" top="0.75" bottom="0.75" header="0.3" footer="0.3"/>
  <pageSetup paperSize="9" orientation="portrait" r:id="rId1"/>
  <ignoredErrors>
    <ignoredError sqref="H50:H60" formulaRange="1"/>
  </ignoredError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6"/>
  <sheetViews>
    <sheetView workbookViewId="0"/>
  </sheetViews>
  <sheetFormatPr defaultRowHeight="15"/>
  <cols>
    <col min="1" max="1" width="9.140625" style="103"/>
    <col min="2" max="2" width="14.42578125" style="103" customWidth="1"/>
    <col min="3" max="3" width="33.28515625" style="103" customWidth="1"/>
    <col min="4" max="4" width="15.85546875" style="103" customWidth="1"/>
    <col min="5" max="5" width="7.85546875" style="103" customWidth="1"/>
    <col min="6" max="16384" width="9.140625" style="103"/>
  </cols>
  <sheetData>
    <row r="1" spans="1:20">
      <c r="A1" s="103" t="s">
        <v>0</v>
      </c>
      <c r="B1" s="103" t="s">
        <v>1</v>
      </c>
      <c r="C1" s="103" t="s">
        <v>2</v>
      </c>
      <c r="D1" s="103" t="s">
        <v>3</v>
      </c>
      <c r="E1" s="103" t="s">
        <v>4</v>
      </c>
      <c r="F1" s="103" t="s">
        <v>5</v>
      </c>
      <c r="G1" s="103" t="s">
        <v>6</v>
      </c>
      <c r="H1" s="103" t="s">
        <v>7</v>
      </c>
      <c r="I1" s="103" t="s">
        <v>8</v>
      </c>
      <c r="J1" s="103" t="s">
        <v>9</v>
      </c>
      <c r="K1" s="103" t="s">
        <v>10</v>
      </c>
      <c r="L1" s="103" t="s">
        <v>11</v>
      </c>
      <c r="M1" s="103" t="s">
        <v>12</v>
      </c>
      <c r="N1" s="103" t="s">
        <v>13</v>
      </c>
      <c r="O1" s="103" t="s">
        <v>14</v>
      </c>
      <c r="P1" s="103" t="s">
        <v>15</v>
      </c>
      <c r="Q1" s="103" t="s">
        <v>16</v>
      </c>
      <c r="R1" s="103" t="s">
        <v>17</v>
      </c>
      <c r="S1" s="103" t="s">
        <v>18</v>
      </c>
      <c r="T1" s="103" t="s">
        <v>19</v>
      </c>
    </row>
    <row r="2" spans="1:20">
      <c r="A2" s="103">
        <v>201501</v>
      </c>
      <c r="B2" s="103">
        <v>430132</v>
      </c>
      <c r="C2" s="103" t="s">
        <v>53</v>
      </c>
      <c r="D2" s="103">
        <v>3</v>
      </c>
      <c r="E2" s="103">
        <v>98</v>
      </c>
      <c r="F2" s="103">
        <v>699</v>
      </c>
      <c r="G2" s="103" t="s">
        <v>21</v>
      </c>
      <c r="H2" s="103" t="s">
        <v>21</v>
      </c>
      <c r="I2" s="103">
        <v>1.167</v>
      </c>
      <c r="J2" s="103">
        <v>0.154</v>
      </c>
      <c r="K2" s="103">
        <v>62.13</v>
      </c>
      <c r="L2" s="103">
        <v>3</v>
      </c>
      <c r="M2" s="103">
        <v>201402</v>
      </c>
      <c r="N2" s="103">
        <v>201501</v>
      </c>
      <c r="O2" s="103">
        <v>3</v>
      </c>
      <c r="P2" s="103">
        <v>1</v>
      </c>
      <c r="Q2" s="103">
        <v>1</v>
      </c>
      <c r="R2" s="103">
        <v>599</v>
      </c>
      <c r="S2" s="103">
        <v>3</v>
      </c>
      <c r="T2" s="103">
        <v>1</v>
      </c>
    </row>
    <row r="3" spans="1:20">
      <c r="A3" s="103">
        <v>201502</v>
      </c>
      <c r="B3" s="103">
        <v>430132</v>
      </c>
      <c r="C3" s="103" t="s">
        <v>53</v>
      </c>
      <c r="D3" s="103">
        <v>3</v>
      </c>
      <c r="E3" s="103">
        <v>98</v>
      </c>
      <c r="F3" s="103">
        <v>699</v>
      </c>
      <c r="G3" s="103" t="s">
        <v>21</v>
      </c>
      <c r="H3" s="103" t="s">
        <v>21</v>
      </c>
      <c r="I3" s="103">
        <v>1</v>
      </c>
      <c r="J3" s="103">
        <v>0</v>
      </c>
      <c r="K3" s="103">
        <v>62.13</v>
      </c>
      <c r="L3" s="103">
        <v>3</v>
      </c>
      <c r="M3" s="103">
        <v>201502</v>
      </c>
      <c r="N3" s="103">
        <v>999999</v>
      </c>
      <c r="O3" s="103">
        <v>3</v>
      </c>
      <c r="P3" s="103">
        <v>1</v>
      </c>
      <c r="Q3" s="103">
        <v>1</v>
      </c>
      <c r="R3" s="103">
        <v>699</v>
      </c>
      <c r="S3" s="103">
        <v>3</v>
      </c>
      <c r="T3" s="103">
        <v>1</v>
      </c>
    </row>
    <row r="4" spans="1:20">
      <c r="A4" s="103">
        <v>201503</v>
      </c>
      <c r="B4" s="103">
        <v>430132</v>
      </c>
      <c r="C4" s="103" t="s">
        <v>53</v>
      </c>
      <c r="D4" s="103">
        <v>3</v>
      </c>
      <c r="E4" s="103">
        <v>98</v>
      </c>
      <c r="F4" s="103">
        <v>699</v>
      </c>
      <c r="G4" s="103" t="s">
        <v>21</v>
      </c>
      <c r="H4" s="103" t="s">
        <v>21</v>
      </c>
      <c r="I4" s="103">
        <v>1</v>
      </c>
      <c r="J4" s="103">
        <v>0</v>
      </c>
      <c r="K4" s="103">
        <v>62.13</v>
      </c>
      <c r="L4" s="103">
        <v>3</v>
      </c>
      <c r="M4" s="103">
        <v>201502</v>
      </c>
      <c r="N4" s="103">
        <v>999999</v>
      </c>
      <c r="O4" s="103">
        <v>3</v>
      </c>
      <c r="P4" s="103">
        <v>1</v>
      </c>
      <c r="Q4" s="103">
        <v>1</v>
      </c>
      <c r="R4" s="103">
        <v>699</v>
      </c>
      <c r="S4" s="103">
        <v>3</v>
      </c>
      <c r="T4" s="103">
        <v>1</v>
      </c>
    </row>
    <row r="5" spans="1:20">
      <c r="A5" s="103">
        <v>201504</v>
      </c>
      <c r="B5" s="103">
        <v>430132</v>
      </c>
      <c r="C5" s="103" t="s">
        <v>53</v>
      </c>
      <c r="D5" s="103">
        <v>3</v>
      </c>
      <c r="E5" s="103">
        <v>98</v>
      </c>
      <c r="F5" s="103">
        <v>699</v>
      </c>
      <c r="G5" s="103" t="s">
        <v>21</v>
      </c>
      <c r="H5" s="103" t="s">
        <v>21</v>
      </c>
      <c r="I5" s="103">
        <v>1</v>
      </c>
      <c r="J5" s="103">
        <v>0</v>
      </c>
      <c r="K5" s="103">
        <v>62.13</v>
      </c>
      <c r="L5" s="103">
        <v>3</v>
      </c>
      <c r="M5" s="103">
        <v>201502</v>
      </c>
      <c r="N5" s="103">
        <v>999999</v>
      </c>
      <c r="O5" s="103">
        <v>3</v>
      </c>
      <c r="P5" s="103">
        <v>1</v>
      </c>
      <c r="Q5" s="103">
        <v>1</v>
      </c>
      <c r="R5" s="103">
        <v>699</v>
      </c>
      <c r="S5" s="103">
        <v>3</v>
      </c>
      <c r="T5" s="103">
        <v>1</v>
      </c>
    </row>
    <row r="6" spans="1:20">
      <c r="A6" s="103">
        <v>201505</v>
      </c>
      <c r="B6" s="103">
        <v>430132</v>
      </c>
      <c r="C6" s="103" t="s">
        <v>53</v>
      </c>
      <c r="D6" s="103">
        <v>3</v>
      </c>
      <c r="E6" s="103">
        <v>98</v>
      </c>
      <c r="F6" s="103">
        <v>699</v>
      </c>
      <c r="G6" s="103" t="s">
        <v>21</v>
      </c>
      <c r="H6" s="103" t="s">
        <v>21</v>
      </c>
      <c r="I6" s="103">
        <v>1</v>
      </c>
      <c r="J6" s="103">
        <v>0</v>
      </c>
      <c r="K6" s="103">
        <v>62.13</v>
      </c>
      <c r="L6" s="103">
        <v>3</v>
      </c>
      <c r="M6" s="103">
        <v>201502</v>
      </c>
      <c r="N6" s="103">
        <v>999999</v>
      </c>
      <c r="O6" s="103">
        <v>3</v>
      </c>
      <c r="P6" s="103">
        <v>1</v>
      </c>
      <c r="Q6" s="103">
        <v>1</v>
      </c>
      <c r="R6" s="103">
        <v>699</v>
      </c>
      <c r="S6" s="103">
        <v>3</v>
      </c>
      <c r="T6" s="103">
        <v>1</v>
      </c>
    </row>
    <row r="7" spans="1:20">
      <c r="A7" s="103">
        <v>201506</v>
      </c>
      <c r="B7" s="103">
        <v>430132</v>
      </c>
      <c r="C7" s="103" t="s">
        <v>53</v>
      </c>
      <c r="D7" s="103">
        <v>3</v>
      </c>
      <c r="E7" s="103">
        <v>98</v>
      </c>
      <c r="F7" s="103">
        <v>699</v>
      </c>
      <c r="G7" s="103" t="s">
        <v>21</v>
      </c>
      <c r="H7" s="103" t="s">
        <v>21</v>
      </c>
      <c r="I7" s="103">
        <v>1</v>
      </c>
      <c r="J7" s="103">
        <v>0</v>
      </c>
      <c r="K7" s="103">
        <v>62.13</v>
      </c>
      <c r="L7" s="103">
        <v>3</v>
      </c>
      <c r="M7" s="103">
        <v>201502</v>
      </c>
      <c r="N7" s="103">
        <v>999999</v>
      </c>
      <c r="O7" s="103">
        <v>3</v>
      </c>
      <c r="P7" s="103">
        <v>1</v>
      </c>
      <c r="Q7" s="103">
        <v>1</v>
      </c>
      <c r="R7" s="103">
        <v>699</v>
      </c>
      <c r="S7" s="103">
        <v>3</v>
      </c>
      <c r="T7" s="103">
        <v>1</v>
      </c>
    </row>
    <row r="8" spans="1:20">
      <c r="A8" s="103">
        <v>201507</v>
      </c>
      <c r="B8" s="103">
        <v>430132</v>
      </c>
      <c r="C8" s="103" t="s">
        <v>53</v>
      </c>
      <c r="D8" s="103">
        <v>3</v>
      </c>
      <c r="E8" s="103">
        <v>98</v>
      </c>
      <c r="F8" s="103">
        <v>699</v>
      </c>
      <c r="G8" s="103" t="s">
        <v>21</v>
      </c>
      <c r="H8" s="103" t="s">
        <v>21</v>
      </c>
      <c r="I8" s="103">
        <v>1</v>
      </c>
      <c r="J8" s="103">
        <v>0</v>
      </c>
      <c r="K8" s="103">
        <v>62.13</v>
      </c>
      <c r="L8" s="103">
        <v>3</v>
      </c>
      <c r="M8" s="103">
        <v>201502</v>
      </c>
      <c r="N8" s="103">
        <v>999999</v>
      </c>
      <c r="O8" s="103">
        <v>3</v>
      </c>
      <c r="P8" s="103">
        <v>1</v>
      </c>
      <c r="Q8" s="103">
        <v>1</v>
      </c>
      <c r="R8" s="103">
        <v>699</v>
      </c>
      <c r="S8" s="103">
        <v>3</v>
      </c>
      <c r="T8" s="103">
        <v>1</v>
      </c>
    </row>
    <row r="9" spans="1:20">
      <c r="A9" s="103">
        <v>201508</v>
      </c>
      <c r="B9" s="103">
        <v>430132</v>
      </c>
      <c r="C9" s="103" t="s">
        <v>53</v>
      </c>
      <c r="D9" s="103">
        <v>3</v>
      </c>
      <c r="E9" s="103">
        <v>98</v>
      </c>
      <c r="F9" s="103">
        <v>699</v>
      </c>
      <c r="G9" s="103" t="s">
        <v>21</v>
      </c>
      <c r="H9" s="103" t="s">
        <v>21</v>
      </c>
      <c r="I9" s="103">
        <v>1</v>
      </c>
      <c r="J9" s="103">
        <v>0</v>
      </c>
      <c r="K9" s="103">
        <v>62.13</v>
      </c>
      <c r="L9" s="103">
        <v>3</v>
      </c>
      <c r="M9" s="103">
        <v>201502</v>
      </c>
      <c r="N9" s="103">
        <v>999999</v>
      </c>
      <c r="O9" s="103">
        <v>3</v>
      </c>
      <c r="P9" s="103">
        <v>1</v>
      </c>
      <c r="Q9" s="103">
        <v>1</v>
      </c>
      <c r="R9" s="103">
        <v>699</v>
      </c>
      <c r="S9" s="103">
        <v>3</v>
      </c>
      <c r="T9" s="103">
        <v>1</v>
      </c>
    </row>
    <row r="10" spans="1:20">
      <c r="A10" s="103">
        <v>201509</v>
      </c>
      <c r="B10" s="103">
        <v>430132</v>
      </c>
      <c r="C10" s="103" t="s">
        <v>53</v>
      </c>
      <c r="D10" s="103">
        <v>3</v>
      </c>
      <c r="E10" s="103">
        <v>98</v>
      </c>
      <c r="F10" s="103">
        <v>699</v>
      </c>
      <c r="G10" s="103" t="s">
        <v>21</v>
      </c>
      <c r="H10" s="103" t="s">
        <v>21</v>
      </c>
      <c r="I10" s="103">
        <v>1</v>
      </c>
      <c r="J10" s="103">
        <v>0</v>
      </c>
      <c r="K10" s="103">
        <v>62.13</v>
      </c>
      <c r="L10" s="103">
        <v>3</v>
      </c>
      <c r="M10" s="103">
        <v>201502</v>
      </c>
      <c r="N10" s="103">
        <v>999999</v>
      </c>
      <c r="O10" s="103">
        <v>3</v>
      </c>
      <c r="P10" s="103">
        <v>1</v>
      </c>
      <c r="Q10" s="103">
        <v>1</v>
      </c>
      <c r="R10" s="103">
        <v>699</v>
      </c>
      <c r="S10" s="103">
        <v>3</v>
      </c>
      <c r="T10" s="103">
        <v>1</v>
      </c>
    </row>
    <row r="11" spans="1:20">
      <c r="A11" s="103">
        <v>201510</v>
      </c>
      <c r="B11" s="103">
        <v>430132</v>
      </c>
      <c r="C11" s="103" t="s">
        <v>53</v>
      </c>
      <c r="D11" s="103">
        <v>3</v>
      </c>
      <c r="E11" s="103">
        <v>98</v>
      </c>
      <c r="F11" s="103">
        <v>699</v>
      </c>
      <c r="G11" s="103" t="s">
        <v>21</v>
      </c>
      <c r="H11" s="103" t="s">
        <v>21</v>
      </c>
      <c r="I11" s="103">
        <v>1</v>
      </c>
      <c r="J11" s="103">
        <v>0</v>
      </c>
      <c r="K11" s="103">
        <v>62.13</v>
      </c>
      <c r="L11" s="103">
        <v>3</v>
      </c>
      <c r="M11" s="103">
        <v>201502</v>
      </c>
      <c r="N11" s="103">
        <v>999999</v>
      </c>
      <c r="O11" s="103">
        <v>3</v>
      </c>
      <c r="P11" s="103">
        <v>1</v>
      </c>
      <c r="Q11" s="103">
        <v>1</v>
      </c>
      <c r="R11" s="103">
        <v>699</v>
      </c>
      <c r="S11" s="103">
        <v>3</v>
      </c>
      <c r="T11" s="103">
        <v>1</v>
      </c>
    </row>
    <row r="12" spans="1:20">
      <c r="A12" s="103">
        <v>201511</v>
      </c>
      <c r="B12" s="103">
        <v>430132</v>
      </c>
      <c r="C12" s="103" t="s">
        <v>53</v>
      </c>
      <c r="D12" s="103">
        <v>3</v>
      </c>
      <c r="E12" s="103">
        <v>98</v>
      </c>
      <c r="F12" s="103">
        <v>699</v>
      </c>
      <c r="G12" s="103" t="s">
        <v>21</v>
      </c>
      <c r="H12" s="103" t="s">
        <v>21</v>
      </c>
      <c r="I12" s="103">
        <v>1</v>
      </c>
      <c r="J12" s="103">
        <v>0</v>
      </c>
      <c r="K12" s="103">
        <v>62.13</v>
      </c>
      <c r="L12" s="103">
        <v>3</v>
      </c>
      <c r="M12" s="103">
        <v>201502</v>
      </c>
      <c r="N12" s="103">
        <v>999999</v>
      </c>
      <c r="O12" s="103">
        <v>3</v>
      </c>
      <c r="P12" s="103">
        <v>1</v>
      </c>
      <c r="Q12" s="103">
        <v>1</v>
      </c>
      <c r="R12" s="103">
        <v>699</v>
      </c>
      <c r="S12" s="103">
        <v>3</v>
      </c>
      <c r="T12" s="103">
        <v>1</v>
      </c>
    </row>
    <row r="13" spans="1:20">
      <c r="A13" s="103">
        <v>201501</v>
      </c>
      <c r="B13" s="103">
        <v>430132</v>
      </c>
      <c r="C13" s="103" t="s">
        <v>53</v>
      </c>
      <c r="D13" s="103">
        <v>3</v>
      </c>
      <c r="E13" s="103">
        <v>11</v>
      </c>
      <c r="F13" s="103">
        <v>89.95</v>
      </c>
      <c r="G13" s="103" t="s">
        <v>21</v>
      </c>
      <c r="H13" s="103" t="s">
        <v>21</v>
      </c>
      <c r="I13" s="103">
        <v>1</v>
      </c>
      <c r="J13" s="103">
        <v>0</v>
      </c>
      <c r="K13" s="103">
        <v>37.869999999999997</v>
      </c>
      <c r="L13" s="103">
        <v>3</v>
      </c>
      <c r="M13" s="103">
        <v>201402</v>
      </c>
      <c r="N13" s="103">
        <v>201501</v>
      </c>
      <c r="O13" s="103">
        <v>11</v>
      </c>
      <c r="P13" s="103">
        <v>2</v>
      </c>
      <c r="Q13" s="103">
        <v>1</v>
      </c>
      <c r="R13" s="103">
        <v>89.95</v>
      </c>
      <c r="S13" s="103">
        <v>3</v>
      </c>
      <c r="T13" s="103">
        <v>2</v>
      </c>
    </row>
    <row r="14" spans="1:20">
      <c r="A14" s="103">
        <v>201502</v>
      </c>
      <c r="B14" s="103">
        <v>430132</v>
      </c>
      <c r="C14" s="103" t="s">
        <v>53</v>
      </c>
      <c r="D14" s="103">
        <v>3</v>
      </c>
      <c r="E14" s="103">
        <v>11</v>
      </c>
      <c r="F14" s="103">
        <v>89.95</v>
      </c>
      <c r="G14" s="103" t="s">
        <v>21</v>
      </c>
      <c r="H14" s="103" t="s">
        <v>21</v>
      </c>
      <c r="I14" s="103">
        <v>1</v>
      </c>
      <c r="J14" s="103">
        <v>0</v>
      </c>
      <c r="K14" s="103">
        <v>37.869999999999997</v>
      </c>
      <c r="L14" s="103">
        <v>3</v>
      </c>
      <c r="M14" s="103">
        <v>201502</v>
      </c>
      <c r="N14" s="103">
        <v>999999</v>
      </c>
      <c r="O14" s="103">
        <v>11</v>
      </c>
      <c r="P14" s="103">
        <v>2</v>
      </c>
      <c r="Q14" s="103">
        <v>1</v>
      </c>
      <c r="R14" s="103">
        <v>89.95</v>
      </c>
      <c r="S14" s="103">
        <v>3</v>
      </c>
      <c r="T14" s="103">
        <v>2</v>
      </c>
    </row>
    <row r="15" spans="1:20">
      <c r="A15" s="103">
        <v>201503</v>
      </c>
      <c r="B15" s="103">
        <v>430132</v>
      </c>
      <c r="C15" s="103" t="s">
        <v>53</v>
      </c>
      <c r="D15" s="103">
        <v>3</v>
      </c>
      <c r="E15" s="103">
        <v>11</v>
      </c>
      <c r="F15" s="103">
        <v>89.95</v>
      </c>
      <c r="G15" s="103" t="s">
        <v>21</v>
      </c>
      <c r="H15" s="103" t="s">
        <v>21</v>
      </c>
      <c r="I15" s="103">
        <v>1</v>
      </c>
      <c r="J15" s="103">
        <v>0</v>
      </c>
      <c r="K15" s="103">
        <v>37.869999999999997</v>
      </c>
      <c r="L15" s="103">
        <v>3</v>
      </c>
      <c r="M15" s="103">
        <v>201502</v>
      </c>
      <c r="N15" s="103">
        <v>999999</v>
      </c>
      <c r="O15" s="103">
        <v>11</v>
      </c>
      <c r="P15" s="103">
        <v>2</v>
      </c>
      <c r="Q15" s="103">
        <v>1</v>
      </c>
      <c r="R15" s="103">
        <v>89.95</v>
      </c>
      <c r="S15" s="103">
        <v>3</v>
      </c>
      <c r="T15" s="103">
        <v>2</v>
      </c>
    </row>
    <row r="16" spans="1:20">
      <c r="A16" s="103">
        <v>201504</v>
      </c>
      <c r="B16" s="103">
        <v>430132</v>
      </c>
      <c r="C16" s="103" t="s">
        <v>53</v>
      </c>
      <c r="D16" s="103">
        <v>3</v>
      </c>
      <c r="E16" s="103">
        <v>11</v>
      </c>
      <c r="F16" s="103">
        <v>89.95</v>
      </c>
      <c r="G16" s="103" t="s">
        <v>21</v>
      </c>
      <c r="H16" s="103" t="s">
        <v>21</v>
      </c>
      <c r="I16" s="103">
        <v>1</v>
      </c>
      <c r="J16" s="103">
        <v>0</v>
      </c>
      <c r="K16" s="103">
        <v>37.869999999999997</v>
      </c>
      <c r="L16" s="103">
        <v>3</v>
      </c>
      <c r="M16" s="103">
        <v>201502</v>
      </c>
      <c r="N16" s="103">
        <v>999999</v>
      </c>
      <c r="O16" s="103">
        <v>11</v>
      </c>
      <c r="P16" s="103">
        <v>2</v>
      </c>
      <c r="Q16" s="103">
        <v>1</v>
      </c>
      <c r="R16" s="103">
        <v>89.95</v>
      </c>
      <c r="S16" s="103">
        <v>3</v>
      </c>
      <c r="T16" s="103">
        <v>2</v>
      </c>
    </row>
    <row r="17" spans="1:20">
      <c r="A17" s="103">
        <v>201505</v>
      </c>
      <c r="B17" s="103">
        <v>430132</v>
      </c>
      <c r="C17" s="103" t="s">
        <v>53</v>
      </c>
      <c r="D17" s="103">
        <v>3</v>
      </c>
      <c r="E17" s="103">
        <v>11</v>
      </c>
      <c r="F17" s="103">
        <v>89.95</v>
      </c>
      <c r="G17" s="103" t="s">
        <v>21</v>
      </c>
      <c r="H17" s="103" t="s">
        <v>21</v>
      </c>
      <c r="I17" s="103">
        <v>1</v>
      </c>
      <c r="J17" s="103">
        <v>0</v>
      </c>
      <c r="K17" s="103">
        <v>37.869999999999997</v>
      </c>
      <c r="L17" s="103">
        <v>3</v>
      </c>
      <c r="M17" s="103">
        <v>201502</v>
      </c>
      <c r="N17" s="103">
        <v>999999</v>
      </c>
      <c r="O17" s="103">
        <v>11</v>
      </c>
      <c r="P17" s="103">
        <v>2</v>
      </c>
      <c r="Q17" s="103">
        <v>1</v>
      </c>
      <c r="R17" s="103">
        <v>89.95</v>
      </c>
      <c r="S17" s="103">
        <v>3</v>
      </c>
      <c r="T17" s="103">
        <v>2</v>
      </c>
    </row>
    <row r="18" spans="1:20">
      <c r="A18" s="103">
        <v>201506</v>
      </c>
      <c r="B18" s="103">
        <v>430132</v>
      </c>
      <c r="C18" s="103" t="s">
        <v>53</v>
      </c>
      <c r="D18" s="103">
        <v>3</v>
      </c>
      <c r="E18" s="103">
        <v>11</v>
      </c>
      <c r="F18" s="103">
        <v>89.95</v>
      </c>
      <c r="G18" s="103" t="s">
        <v>21</v>
      </c>
      <c r="H18" s="103" t="s">
        <v>21</v>
      </c>
      <c r="I18" s="103">
        <v>1</v>
      </c>
      <c r="J18" s="103">
        <v>0</v>
      </c>
      <c r="K18" s="103">
        <v>37.869999999999997</v>
      </c>
      <c r="L18" s="103">
        <v>3</v>
      </c>
      <c r="M18" s="103">
        <v>201502</v>
      </c>
      <c r="N18" s="103">
        <v>999999</v>
      </c>
      <c r="O18" s="103">
        <v>11</v>
      </c>
      <c r="P18" s="103">
        <v>2</v>
      </c>
      <c r="Q18" s="103">
        <v>1</v>
      </c>
      <c r="R18" s="103">
        <v>89.95</v>
      </c>
      <c r="S18" s="103">
        <v>3</v>
      </c>
      <c r="T18" s="103">
        <v>2</v>
      </c>
    </row>
    <row r="19" spans="1:20">
      <c r="A19" s="103">
        <v>201507</v>
      </c>
      <c r="B19" s="103">
        <v>430132</v>
      </c>
      <c r="C19" s="103" t="s">
        <v>53</v>
      </c>
      <c r="D19" s="103">
        <v>3</v>
      </c>
      <c r="E19" s="103">
        <v>11</v>
      </c>
      <c r="F19" s="103">
        <v>89.95</v>
      </c>
      <c r="G19" s="103" t="s">
        <v>21</v>
      </c>
      <c r="H19" s="103" t="s">
        <v>21</v>
      </c>
      <c r="I19" s="103">
        <v>1</v>
      </c>
      <c r="J19" s="103">
        <v>0</v>
      </c>
      <c r="K19" s="103">
        <v>37.869999999999997</v>
      </c>
      <c r="L19" s="103">
        <v>3</v>
      </c>
      <c r="M19" s="103">
        <v>201502</v>
      </c>
      <c r="N19" s="103">
        <v>999999</v>
      </c>
      <c r="O19" s="103">
        <v>11</v>
      </c>
      <c r="P19" s="103">
        <v>2</v>
      </c>
      <c r="Q19" s="103">
        <v>1</v>
      </c>
      <c r="R19" s="103">
        <v>89.95</v>
      </c>
      <c r="S19" s="103">
        <v>3</v>
      </c>
      <c r="T19" s="103">
        <v>2</v>
      </c>
    </row>
    <row r="20" spans="1:20">
      <c r="A20" s="103">
        <v>201508</v>
      </c>
      <c r="B20" s="103">
        <v>430132</v>
      </c>
      <c r="C20" s="103" t="s">
        <v>53</v>
      </c>
      <c r="D20" s="103">
        <v>3</v>
      </c>
      <c r="E20" s="103">
        <v>11</v>
      </c>
      <c r="F20" s="103">
        <v>89.95</v>
      </c>
      <c r="G20" s="103" t="s">
        <v>21</v>
      </c>
      <c r="H20" s="103" t="s">
        <v>21</v>
      </c>
      <c r="I20" s="103">
        <v>1</v>
      </c>
      <c r="J20" s="103">
        <v>0</v>
      </c>
      <c r="K20" s="103">
        <v>37.869999999999997</v>
      </c>
      <c r="L20" s="103">
        <v>3</v>
      </c>
      <c r="M20" s="103">
        <v>201502</v>
      </c>
      <c r="N20" s="103">
        <v>999999</v>
      </c>
      <c r="O20" s="103">
        <v>11</v>
      </c>
      <c r="P20" s="103">
        <v>2</v>
      </c>
      <c r="Q20" s="103">
        <v>1</v>
      </c>
      <c r="R20" s="103">
        <v>89.95</v>
      </c>
      <c r="S20" s="103">
        <v>3</v>
      </c>
      <c r="T20" s="103">
        <v>2</v>
      </c>
    </row>
    <row r="21" spans="1:20">
      <c r="A21" s="103">
        <v>201509</v>
      </c>
      <c r="B21" s="103">
        <v>430132</v>
      </c>
      <c r="C21" s="103" t="s">
        <v>53</v>
      </c>
      <c r="D21" s="103">
        <v>3</v>
      </c>
      <c r="E21" s="103">
        <v>11</v>
      </c>
      <c r="F21" s="103">
        <v>89.95</v>
      </c>
      <c r="G21" s="103" t="s">
        <v>21</v>
      </c>
      <c r="H21" s="103" t="s">
        <v>21</v>
      </c>
      <c r="I21" s="103">
        <v>1</v>
      </c>
      <c r="J21" s="103">
        <v>0</v>
      </c>
      <c r="K21" s="103">
        <v>37.869999999999997</v>
      </c>
      <c r="L21" s="103">
        <v>3</v>
      </c>
      <c r="M21" s="103">
        <v>201502</v>
      </c>
      <c r="N21" s="103">
        <v>999999</v>
      </c>
      <c r="O21" s="103">
        <v>11</v>
      </c>
      <c r="P21" s="103">
        <v>2</v>
      </c>
      <c r="Q21" s="103">
        <v>1</v>
      </c>
      <c r="R21" s="103">
        <v>89.95</v>
      </c>
      <c r="S21" s="103">
        <v>3</v>
      </c>
      <c r="T21" s="103">
        <v>2</v>
      </c>
    </row>
    <row r="22" spans="1:20">
      <c r="A22" s="103">
        <v>201510</v>
      </c>
      <c r="B22" s="103">
        <v>430132</v>
      </c>
      <c r="C22" s="103" t="s">
        <v>53</v>
      </c>
      <c r="D22" s="103">
        <v>3</v>
      </c>
      <c r="E22" s="103">
        <v>11</v>
      </c>
      <c r="F22" s="103">
        <v>89.95</v>
      </c>
      <c r="G22" s="103" t="s">
        <v>21</v>
      </c>
      <c r="H22" s="103" t="s">
        <v>21</v>
      </c>
      <c r="I22" s="103">
        <v>1</v>
      </c>
      <c r="J22" s="103">
        <v>0</v>
      </c>
      <c r="K22" s="103">
        <v>37.869999999999997</v>
      </c>
      <c r="L22" s="103">
        <v>3</v>
      </c>
      <c r="M22" s="103">
        <v>201502</v>
      </c>
      <c r="N22" s="103">
        <v>999999</v>
      </c>
      <c r="O22" s="103">
        <v>11</v>
      </c>
      <c r="P22" s="103">
        <v>2</v>
      </c>
      <c r="Q22" s="103">
        <v>1</v>
      </c>
      <c r="R22" s="103">
        <v>89.95</v>
      </c>
      <c r="S22" s="103">
        <v>3</v>
      </c>
      <c r="T22" s="103">
        <v>2</v>
      </c>
    </row>
    <row r="23" spans="1:20">
      <c r="A23" s="103">
        <v>201511</v>
      </c>
      <c r="B23" s="103">
        <v>430132</v>
      </c>
      <c r="C23" s="103" t="s">
        <v>53</v>
      </c>
      <c r="D23" s="103">
        <v>3</v>
      </c>
      <c r="E23" s="103">
        <v>11</v>
      </c>
      <c r="F23" s="103">
        <v>89.95</v>
      </c>
      <c r="G23" s="103" t="s">
        <v>21</v>
      </c>
      <c r="H23" s="103" t="s">
        <v>21</v>
      </c>
      <c r="I23" s="103">
        <v>1</v>
      </c>
      <c r="J23" s="103">
        <v>0</v>
      </c>
      <c r="K23" s="103">
        <v>37.869999999999997</v>
      </c>
      <c r="L23" s="103">
        <v>3</v>
      </c>
      <c r="M23" s="103">
        <v>201502</v>
      </c>
      <c r="N23" s="103">
        <v>999999</v>
      </c>
      <c r="O23" s="103">
        <v>11</v>
      </c>
      <c r="P23" s="103">
        <v>2</v>
      </c>
      <c r="Q23" s="103">
        <v>1</v>
      </c>
      <c r="R23" s="103">
        <v>89.95</v>
      </c>
      <c r="S23" s="103">
        <v>3</v>
      </c>
      <c r="T23" s="103">
        <v>2</v>
      </c>
    </row>
    <row r="24" spans="1:20">
      <c r="A24" s="103">
        <v>201501</v>
      </c>
      <c r="B24" s="103">
        <v>430132</v>
      </c>
      <c r="C24" s="103" t="s">
        <v>53</v>
      </c>
      <c r="D24" s="103">
        <v>3</v>
      </c>
      <c r="E24" s="103">
        <v>40</v>
      </c>
      <c r="F24" s="103">
        <v>199.99</v>
      </c>
      <c r="G24" s="103" t="s">
        <v>21</v>
      </c>
      <c r="H24" s="103" t="s">
        <v>21</v>
      </c>
      <c r="I24" s="103">
        <v>0.70399999999999996</v>
      </c>
      <c r="J24" s="103">
        <v>-0.35099999999999998</v>
      </c>
      <c r="K24" s="103">
        <v>62.13</v>
      </c>
      <c r="L24" s="103">
        <v>3</v>
      </c>
      <c r="M24" s="103">
        <v>201409</v>
      </c>
      <c r="N24" s="103">
        <v>201501</v>
      </c>
      <c r="O24" s="103">
        <v>13</v>
      </c>
      <c r="P24" s="103">
        <v>1</v>
      </c>
      <c r="Q24" s="103">
        <v>1</v>
      </c>
      <c r="R24" s="103">
        <v>284.19499999999999</v>
      </c>
      <c r="S24" s="103">
        <v>4</v>
      </c>
      <c r="T24" s="103">
        <v>1</v>
      </c>
    </row>
    <row r="25" spans="1:20">
      <c r="A25" s="103">
        <v>201502</v>
      </c>
      <c r="B25" s="103">
        <v>430132</v>
      </c>
      <c r="C25" s="103" t="s">
        <v>53</v>
      </c>
      <c r="D25" s="103">
        <v>3</v>
      </c>
      <c r="E25" s="103">
        <v>40</v>
      </c>
      <c r="F25" s="103">
        <v>199.99</v>
      </c>
      <c r="G25" s="103" t="s">
        <v>21</v>
      </c>
      <c r="H25" s="103" t="s">
        <v>21</v>
      </c>
      <c r="I25" s="103">
        <v>1</v>
      </c>
      <c r="J25" s="103">
        <v>0</v>
      </c>
      <c r="K25" s="103">
        <v>62.13</v>
      </c>
      <c r="L25" s="103">
        <v>3</v>
      </c>
      <c r="M25" s="103">
        <v>201502</v>
      </c>
      <c r="N25" s="103">
        <v>999999</v>
      </c>
      <c r="O25" s="103">
        <v>13</v>
      </c>
      <c r="P25" s="103">
        <v>1</v>
      </c>
      <c r="Q25" s="103">
        <v>1</v>
      </c>
      <c r="R25" s="103">
        <v>199.99</v>
      </c>
      <c r="S25" s="103">
        <v>3</v>
      </c>
      <c r="T25" s="103">
        <v>1</v>
      </c>
    </row>
    <row r="26" spans="1:20">
      <c r="A26" s="103">
        <v>201503</v>
      </c>
      <c r="B26" s="103">
        <v>430132</v>
      </c>
      <c r="C26" s="103" t="s">
        <v>53</v>
      </c>
      <c r="D26" s="103">
        <v>3</v>
      </c>
      <c r="E26" s="103">
        <v>40</v>
      </c>
      <c r="F26" s="103">
        <v>199.99</v>
      </c>
      <c r="G26" s="103" t="s">
        <v>21</v>
      </c>
      <c r="H26" s="103" t="s">
        <v>21</v>
      </c>
      <c r="I26" s="103">
        <v>1</v>
      </c>
      <c r="J26" s="103">
        <v>0</v>
      </c>
      <c r="K26" s="103">
        <v>62.13</v>
      </c>
      <c r="L26" s="103">
        <v>3</v>
      </c>
      <c r="M26" s="103">
        <v>201502</v>
      </c>
      <c r="N26" s="103">
        <v>999999</v>
      </c>
      <c r="O26" s="103">
        <v>13</v>
      </c>
      <c r="P26" s="103">
        <v>1</v>
      </c>
      <c r="Q26" s="103">
        <v>1</v>
      </c>
      <c r="R26" s="103">
        <v>199.99</v>
      </c>
      <c r="S26" s="103">
        <v>3</v>
      </c>
      <c r="T26" s="103">
        <v>1</v>
      </c>
    </row>
    <row r="27" spans="1:20">
      <c r="A27" s="103">
        <v>201504</v>
      </c>
      <c r="B27" s="103">
        <v>430132</v>
      </c>
      <c r="C27" s="103" t="s">
        <v>53</v>
      </c>
      <c r="D27" s="103">
        <v>3</v>
      </c>
      <c r="E27" s="103">
        <v>40</v>
      </c>
      <c r="F27" s="103">
        <v>199.99</v>
      </c>
      <c r="G27" s="103" t="s">
        <v>21</v>
      </c>
      <c r="H27" s="103" t="s">
        <v>21</v>
      </c>
      <c r="I27" s="103">
        <v>1</v>
      </c>
      <c r="J27" s="103">
        <v>0</v>
      </c>
      <c r="K27" s="103">
        <v>62.13</v>
      </c>
      <c r="L27" s="103">
        <v>3</v>
      </c>
      <c r="M27" s="103">
        <v>201502</v>
      </c>
      <c r="N27" s="103">
        <v>999999</v>
      </c>
      <c r="O27" s="103">
        <v>13</v>
      </c>
      <c r="P27" s="103">
        <v>1</v>
      </c>
      <c r="Q27" s="103">
        <v>1</v>
      </c>
      <c r="R27" s="103">
        <v>199.99</v>
      </c>
      <c r="S27" s="103">
        <v>3</v>
      </c>
      <c r="T27" s="103">
        <v>1</v>
      </c>
    </row>
    <row r="28" spans="1:20">
      <c r="A28" s="103">
        <v>201505</v>
      </c>
      <c r="B28" s="103">
        <v>430132</v>
      </c>
      <c r="C28" s="103" t="s">
        <v>53</v>
      </c>
      <c r="D28" s="103">
        <v>3</v>
      </c>
      <c r="E28" s="103">
        <v>40</v>
      </c>
      <c r="F28" s="103">
        <v>199.99</v>
      </c>
      <c r="G28" s="103" t="s">
        <v>21</v>
      </c>
      <c r="H28" s="103" t="s">
        <v>21</v>
      </c>
      <c r="I28" s="103">
        <v>1</v>
      </c>
      <c r="J28" s="103">
        <v>0</v>
      </c>
      <c r="K28" s="103">
        <v>62.13</v>
      </c>
      <c r="L28" s="103">
        <v>3</v>
      </c>
      <c r="M28" s="103">
        <v>201502</v>
      </c>
      <c r="N28" s="103">
        <v>999999</v>
      </c>
      <c r="O28" s="103">
        <v>13</v>
      </c>
      <c r="P28" s="103">
        <v>1</v>
      </c>
      <c r="Q28" s="103">
        <v>1</v>
      </c>
      <c r="R28" s="103">
        <v>199.99</v>
      </c>
      <c r="S28" s="103">
        <v>3</v>
      </c>
      <c r="T28" s="103">
        <v>1</v>
      </c>
    </row>
    <row r="29" spans="1:20">
      <c r="A29" s="103">
        <v>201506</v>
      </c>
      <c r="B29" s="103">
        <v>430132</v>
      </c>
      <c r="C29" s="103" t="s">
        <v>53</v>
      </c>
      <c r="D29" s="103">
        <v>3</v>
      </c>
      <c r="E29" s="103">
        <v>40</v>
      </c>
      <c r="F29" s="103">
        <v>199.99</v>
      </c>
      <c r="G29" s="103" t="s">
        <v>21</v>
      </c>
      <c r="H29" s="103" t="s">
        <v>21</v>
      </c>
      <c r="I29" s="103">
        <v>1</v>
      </c>
      <c r="J29" s="103">
        <v>0</v>
      </c>
      <c r="K29" s="103">
        <v>62.13</v>
      </c>
      <c r="L29" s="103">
        <v>3</v>
      </c>
      <c r="M29" s="103">
        <v>201502</v>
      </c>
      <c r="N29" s="103">
        <v>999999</v>
      </c>
      <c r="O29" s="103">
        <v>13</v>
      </c>
      <c r="P29" s="103">
        <v>1</v>
      </c>
      <c r="Q29" s="103">
        <v>1</v>
      </c>
      <c r="R29" s="103">
        <v>199.99</v>
      </c>
      <c r="S29" s="103">
        <v>3</v>
      </c>
      <c r="T29" s="103">
        <v>1</v>
      </c>
    </row>
    <row r="30" spans="1:20">
      <c r="A30" s="103">
        <v>201507</v>
      </c>
      <c r="B30" s="103">
        <v>430132</v>
      </c>
      <c r="C30" s="103" t="s">
        <v>53</v>
      </c>
      <c r="D30" s="103">
        <v>3</v>
      </c>
      <c r="E30" s="103">
        <v>40</v>
      </c>
      <c r="F30" s="103">
        <v>199.99</v>
      </c>
      <c r="G30" s="103" t="s">
        <v>21</v>
      </c>
      <c r="H30" s="103" t="s">
        <v>21</v>
      </c>
      <c r="I30" s="103">
        <v>1</v>
      </c>
      <c r="J30" s="103">
        <v>0</v>
      </c>
      <c r="K30" s="103">
        <v>62.13</v>
      </c>
      <c r="L30" s="103">
        <v>3</v>
      </c>
      <c r="M30" s="103">
        <v>201502</v>
      </c>
      <c r="N30" s="103">
        <v>999999</v>
      </c>
      <c r="O30" s="103">
        <v>13</v>
      </c>
      <c r="P30" s="103">
        <v>1</v>
      </c>
      <c r="Q30" s="103">
        <v>1</v>
      </c>
      <c r="R30" s="103">
        <v>199.99</v>
      </c>
      <c r="S30" s="103">
        <v>3</v>
      </c>
      <c r="T30" s="103">
        <v>1</v>
      </c>
    </row>
    <row r="31" spans="1:20">
      <c r="A31" s="103">
        <v>201508</v>
      </c>
      <c r="B31" s="103">
        <v>430132</v>
      </c>
      <c r="C31" s="103" t="s">
        <v>53</v>
      </c>
      <c r="D31" s="103">
        <v>3</v>
      </c>
      <c r="E31" s="103">
        <v>40</v>
      </c>
      <c r="F31" s="103">
        <v>199.99</v>
      </c>
      <c r="G31" s="103" t="s">
        <v>21</v>
      </c>
      <c r="H31" s="103" t="s">
        <v>21</v>
      </c>
      <c r="I31" s="103">
        <v>1</v>
      </c>
      <c r="J31" s="103">
        <v>0</v>
      </c>
      <c r="K31" s="103">
        <v>62.13</v>
      </c>
      <c r="L31" s="103">
        <v>3</v>
      </c>
      <c r="M31" s="103">
        <v>201502</v>
      </c>
      <c r="N31" s="103">
        <v>999999</v>
      </c>
      <c r="O31" s="103">
        <v>13</v>
      </c>
      <c r="P31" s="103">
        <v>1</v>
      </c>
      <c r="Q31" s="103">
        <v>1</v>
      </c>
      <c r="R31" s="103">
        <v>199.99</v>
      </c>
      <c r="S31" s="103">
        <v>3</v>
      </c>
      <c r="T31" s="103">
        <v>1</v>
      </c>
    </row>
    <row r="32" spans="1:20">
      <c r="A32" s="103">
        <v>201509</v>
      </c>
      <c r="B32" s="103">
        <v>430132</v>
      </c>
      <c r="C32" s="103" t="s">
        <v>53</v>
      </c>
      <c r="D32" s="103">
        <v>3</v>
      </c>
      <c r="E32" s="103">
        <v>40</v>
      </c>
      <c r="F32" s="103">
        <v>199.99</v>
      </c>
      <c r="G32" s="103" t="s">
        <v>21</v>
      </c>
      <c r="H32" s="103" t="s">
        <v>21</v>
      </c>
      <c r="I32" s="103">
        <v>1</v>
      </c>
      <c r="J32" s="103">
        <v>0</v>
      </c>
      <c r="K32" s="103">
        <v>62.13</v>
      </c>
      <c r="L32" s="103">
        <v>3</v>
      </c>
      <c r="M32" s="103">
        <v>201502</v>
      </c>
      <c r="N32" s="103">
        <v>999999</v>
      </c>
      <c r="O32" s="103">
        <v>13</v>
      </c>
      <c r="P32" s="103">
        <v>1</v>
      </c>
      <c r="Q32" s="103">
        <v>1</v>
      </c>
      <c r="R32" s="103">
        <v>199.99</v>
      </c>
      <c r="S32" s="103">
        <v>3</v>
      </c>
      <c r="T32" s="103">
        <v>1</v>
      </c>
    </row>
    <row r="33" spans="1:20">
      <c r="A33" s="103">
        <v>201510</v>
      </c>
      <c r="B33" s="103">
        <v>430132</v>
      </c>
      <c r="C33" s="103" t="s">
        <v>53</v>
      </c>
      <c r="D33" s="103">
        <v>3</v>
      </c>
      <c r="E33" s="103">
        <v>40</v>
      </c>
      <c r="F33" s="103">
        <v>199.99</v>
      </c>
      <c r="G33" s="103" t="s">
        <v>21</v>
      </c>
      <c r="H33" s="103" t="s">
        <v>21</v>
      </c>
      <c r="I33" s="103">
        <v>1</v>
      </c>
      <c r="J33" s="103">
        <v>0</v>
      </c>
      <c r="K33" s="103">
        <v>62.13</v>
      </c>
      <c r="L33" s="103">
        <v>3</v>
      </c>
      <c r="M33" s="103">
        <v>201502</v>
      </c>
      <c r="N33" s="103">
        <v>999999</v>
      </c>
      <c r="O33" s="103">
        <v>13</v>
      </c>
      <c r="P33" s="103">
        <v>1</v>
      </c>
      <c r="Q33" s="103">
        <v>1</v>
      </c>
      <c r="R33" s="103">
        <v>199.99</v>
      </c>
      <c r="S33" s="103">
        <v>3</v>
      </c>
      <c r="T33" s="103">
        <v>1</v>
      </c>
    </row>
    <row r="34" spans="1:20">
      <c r="A34" s="103">
        <v>201511</v>
      </c>
      <c r="B34" s="103">
        <v>430132</v>
      </c>
      <c r="C34" s="103" t="s">
        <v>53</v>
      </c>
      <c r="D34" s="103">
        <v>3</v>
      </c>
      <c r="E34" s="103">
        <v>40</v>
      </c>
      <c r="F34" s="103">
        <v>199.99</v>
      </c>
      <c r="G34" s="103" t="s">
        <v>21</v>
      </c>
      <c r="H34" s="103" t="s">
        <v>21</v>
      </c>
      <c r="I34" s="103">
        <v>1</v>
      </c>
      <c r="J34" s="103">
        <v>0</v>
      </c>
      <c r="K34" s="103">
        <v>62.13</v>
      </c>
      <c r="L34" s="103">
        <v>3</v>
      </c>
      <c r="M34" s="103">
        <v>201502</v>
      </c>
      <c r="N34" s="103">
        <v>999999</v>
      </c>
      <c r="O34" s="103">
        <v>13</v>
      </c>
      <c r="P34" s="103">
        <v>1</v>
      </c>
      <c r="Q34" s="103">
        <v>1</v>
      </c>
      <c r="R34" s="103">
        <v>199.99</v>
      </c>
      <c r="S34" s="103">
        <v>3</v>
      </c>
      <c r="T34" s="103">
        <v>1</v>
      </c>
    </row>
    <row r="35" spans="1:20">
      <c r="A35" s="103">
        <v>201501</v>
      </c>
      <c r="B35" s="103">
        <v>430132</v>
      </c>
      <c r="C35" s="103" t="s">
        <v>53</v>
      </c>
      <c r="D35" s="103">
        <v>3</v>
      </c>
      <c r="E35" s="103">
        <v>208</v>
      </c>
      <c r="F35" s="103">
        <v>309</v>
      </c>
      <c r="G35" s="103" t="s">
        <v>21</v>
      </c>
      <c r="H35" s="103" t="s">
        <v>21</v>
      </c>
      <c r="I35" s="103">
        <v>1.0759999999999901</v>
      </c>
      <c r="J35" s="103">
        <v>7.2999999999999995E-2</v>
      </c>
      <c r="K35" s="103">
        <v>62.13</v>
      </c>
      <c r="L35" s="103">
        <v>3</v>
      </c>
      <c r="M35" s="103">
        <v>201411</v>
      </c>
      <c r="N35" s="103">
        <v>201501</v>
      </c>
      <c r="O35" s="103">
        <v>1</v>
      </c>
      <c r="P35" s="103">
        <v>1</v>
      </c>
      <c r="Q35" s="103">
        <v>1</v>
      </c>
      <c r="R35" s="103">
        <v>287.11200000000002</v>
      </c>
      <c r="S35" s="103">
        <v>4</v>
      </c>
      <c r="T35" s="103">
        <v>1</v>
      </c>
    </row>
    <row r="36" spans="1:20">
      <c r="A36" s="103">
        <v>201502</v>
      </c>
      <c r="B36" s="103">
        <v>430132</v>
      </c>
      <c r="C36" s="103" t="s">
        <v>53</v>
      </c>
      <c r="D36" s="103">
        <v>3</v>
      </c>
      <c r="E36" s="103">
        <v>208</v>
      </c>
      <c r="F36" s="103">
        <v>309</v>
      </c>
      <c r="G36" s="103" t="s">
        <v>21</v>
      </c>
      <c r="H36" s="103" t="s">
        <v>21</v>
      </c>
      <c r="I36" s="103">
        <v>1</v>
      </c>
      <c r="J36" s="103">
        <v>0</v>
      </c>
      <c r="K36" s="103">
        <v>62.13</v>
      </c>
      <c r="L36" s="103">
        <v>3</v>
      </c>
      <c r="M36" s="103">
        <v>201502</v>
      </c>
      <c r="N36" s="103">
        <v>999999</v>
      </c>
      <c r="O36" s="103">
        <v>1</v>
      </c>
      <c r="P36" s="103">
        <v>1</v>
      </c>
      <c r="Q36" s="103">
        <v>1</v>
      </c>
      <c r="R36" s="103">
        <v>309</v>
      </c>
      <c r="S36" s="103">
        <v>3</v>
      </c>
      <c r="T36" s="103">
        <v>1</v>
      </c>
    </row>
    <row r="37" spans="1:20">
      <c r="A37" s="103">
        <v>201503</v>
      </c>
      <c r="B37" s="103">
        <v>430132</v>
      </c>
      <c r="C37" s="103" t="s">
        <v>53</v>
      </c>
      <c r="D37" s="103">
        <v>3</v>
      </c>
      <c r="E37" s="103">
        <v>208</v>
      </c>
      <c r="F37" s="103">
        <v>309</v>
      </c>
      <c r="G37" s="103" t="s">
        <v>21</v>
      </c>
      <c r="H37" s="103" t="s">
        <v>21</v>
      </c>
      <c r="I37" s="103">
        <v>1</v>
      </c>
      <c r="J37" s="103">
        <v>0</v>
      </c>
      <c r="K37" s="103">
        <v>62.13</v>
      </c>
      <c r="L37" s="103">
        <v>3</v>
      </c>
      <c r="M37" s="103">
        <v>201502</v>
      </c>
      <c r="N37" s="103">
        <v>999999</v>
      </c>
      <c r="O37" s="103">
        <v>1</v>
      </c>
      <c r="P37" s="103">
        <v>1</v>
      </c>
      <c r="Q37" s="103">
        <v>1</v>
      </c>
      <c r="R37" s="103">
        <v>309</v>
      </c>
      <c r="S37" s="103">
        <v>3</v>
      </c>
      <c r="T37" s="103">
        <v>1</v>
      </c>
    </row>
    <row r="38" spans="1:20">
      <c r="A38" s="103">
        <v>201504</v>
      </c>
      <c r="B38" s="103">
        <v>430132</v>
      </c>
      <c r="C38" s="103" t="s">
        <v>53</v>
      </c>
      <c r="D38" s="103">
        <v>3</v>
      </c>
      <c r="E38" s="103">
        <v>208</v>
      </c>
      <c r="F38" s="103">
        <v>229</v>
      </c>
      <c r="G38" s="103" t="s">
        <v>23</v>
      </c>
      <c r="H38" s="103" t="s">
        <v>23</v>
      </c>
      <c r="I38" s="103">
        <v>0.74099999999999999</v>
      </c>
      <c r="J38" s="103">
        <v>-0.3</v>
      </c>
      <c r="K38" s="103">
        <v>62.13</v>
      </c>
      <c r="L38" s="103">
        <v>3</v>
      </c>
      <c r="M38" s="103">
        <v>201502</v>
      </c>
      <c r="N38" s="103">
        <v>999999</v>
      </c>
      <c r="O38" s="103">
        <v>1</v>
      </c>
      <c r="P38" s="103">
        <v>1</v>
      </c>
      <c r="Q38" s="103">
        <v>1</v>
      </c>
      <c r="R38" s="103">
        <v>309</v>
      </c>
      <c r="S38" s="103">
        <v>3</v>
      </c>
      <c r="T38" s="103">
        <v>1</v>
      </c>
    </row>
    <row r="39" spans="1:20">
      <c r="A39" s="103">
        <v>201505</v>
      </c>
      <c r="B39" s="103">
        <v>430132</v>
      </c>
      <c r="C39" s="103" t="s">
        <v>53</v>
      </c>
      <c r="D39" s="103">
        <v>3</v>
      </c>
      <c r="E39" s="103">
        <v>208</v>
      </c>
      <c r="F39" s="103">
        <v>229</v>
      </c>
      <c r="G39" s="103" t="s">
        <v>21</v>
      </c>
      <c r="H39" s="103" t="s">
        <v>21</v>
      </c>
      <c r="I39" s="103">
        <v>0.74099999999999999</v>
      </c>
      <c r="J39" s="103">
        <v>-0.3</v>
      </c>
      <c r="K39" s="103">
        <v>62.13</v>
      </c>
      <c r="L39" s="103">
        <v>3</v>
      </c>
      <c r="M39" s="103">
        <v>201502</v>
      </c>
      <c r="N39" s="103">
        <v>999999</v>
      </c>
      <c r="O39" s="103">
        <v>1</v>
      </c>
      <c r="P39" s="103">
        <v>1</v>
      </c>
      <c r="Q39" s="103">
        <v>1</v>
      </c>
      <c r="R39" s="103">
        <v>309</v>
      </c>
      <c r="S39" s="103">
        <v>3</v>
      </c>
      <c r="T39" s="103">
        <v>1</v>
      </c>
    </row>
    <row r="40" spans="1:20">
      <c r="A40" s="103">
        <v>201506</v>
      </c>
      <c r="B40" s="103">
        <v>430132</v>
      </c>
      <c r="C40" s="103" t="s">
        <v>53</v>
      </c>
      <c r="D40" s="103">
        <v>3</v>
      </c>
      <c r="E40" s="103">
        <v>208</v>
      </c>
      <c r="F40" s="103">
        <v>229</v>
      </c>
      <c r="G40" s="103" t="s">
        <v>21</v>
      </c>
      <c r="H40" s="103" t="s">
        <v>21</v>
      </c>
      <c r="I40" s="103">
        <v>0.74099999999999999</v>
      </c>
      <c r="J40" s="103">
        <v>-0.3</v>
      </c>
      <c r="K40" s="103">
        <v>62.13</v>
      </c>
      <c r="L40" s="103">
        <v>3</v>
      </c>
      <c r="M40" s="103">
        <v>201502</v>
      </c>
      <c r="N40" s="103">
        <v>999999</v>
      </c>
      <c r="O40" s="103">
        <v>1</v>
      </c>
      <c r="P40" s="103">
        <v>1</v>
      </c>
      <c r="Q40" s="103">
        <v>1</v>
      </c>
      <c r="R40" s="103">
        <v>309</v>
      </c>
      <c r="S40" s="103">
        <v>3</v>
      </c>
      <c r="T40" s="103">
        <v>1</v>
      </c>
    </row>
    <row r="41" spans="1:20">
      <c r="A41" s="103">
        <v>201507</v>
      </c>
      <c r="B41" s="103">
        <v>430132</v>
      </c>
      <c r="C41" s="103" t="s">
        <v>53</v>
      </c>
      <c r="D41" s="103">
        <v>3</v>
      </c>
      <c r="E41" s="103">
        <v>208</v>
      </c>
      <c r="F41" s="103">
        <v>229</v>
      </c>
      <c r="G41" s="103" t="s">
        <v>21</v>
      </c>
      <c r="H41" s="103" t="s">
        <v>21</v>
      </c>
      <c r="I41" s="103">
        <v>0.74099999999999999</v>
      </c>
      <c r="J41" s="103">
        <v>-0.3</v>
      </c>
      <c r="K41" s="103">
        <v>62.13</v>
      </c>
      <c r="L41" s="103">
        <v>3</v>
      </c>
      <c r="M41" s="103">
        <v>201502</v>
      </c>
      <c r="N41" s="103">
        <v>999999</v>
      </c>
      <c r="O41" s="103">
        <v>1</v>
      </c>
      <c r="P41" s="103">
        <v>1</v>
      </c>
      <c r="Q41" s="103">
        <v>1</v>
      </c>
      <c r="R41" s="103">
        <v>309</v>
      </c>
      <c r="S41" s="103">
        <v>3</v>
      </c>
      <c r="T41" s="103">
        <v>1</v>
      </c>
    </row>
    <row r="42" spans="1:20">
      <c r="A42" s="103">
        <v>201508</v>
      </c>
      <c r="B42" s="103">
        <v>430132</v>
      </c>
      <c r="C42" s="103" t="s">
        <v>53</v>
      </c>
      <c r="D42" s="103">
        <v>3</v>
      </c>
      <c r="E42" s="103">
        <v>208</v>
      </c>
      <c r="F42" s="103">
        <v>229</v>
      </c>
      <c r="G42" s="103" t="s">
        <v>21</v>
      </c>
      <c r="H42" s="103" t="s">
        <v>21</v>
      </c>
      <c r="I42" s="103">
        <v>0.74099999999999999</v>
      </c>
      <c r="J42" s="103">
        <v>-0.3</v>
      </c>
      <c r="K42" s="103">
        <v>62.13</v>
      </c>
      <c r="L42" s="103">
        <v>3</v>
      </c>
      <c r="M42" s="103">
        <v>201502</v>
      </c>
      <c r="N42" s="103">
        <v>999999</v>
      </c>
      <c r="O42" s="103">
        <v>1</v>
      </c>
      <c r="P42" s="103">
        <v>1</v>
      </c>
      <c r="Q42" s="103">
        <v>1</v>
      </c>
      <c r="R42" s="103">
        <v>309</v>
      </c>
      <c r="S42" s="103">
        <v>3</v>
      </c>
      <c r="T42" s="103">
        <v>1</v>
      </c>
    </row>
    <row r="43" spans="1:20">
      <c r="A43" s="103">
        <v>201509</v>
      </c>
      <c r="B43" s="103">
        <v>430132</v>
      </c>
      <c r="C43" s="103" t="s">
        <v>53</v>
      </c>
      <c r="D43" s="103">
        <v>3</v>
      </c>
      <c r="E43" s="103">
        <v>208</v>
      </c>
      <c r="F43" s="103">
        <v>229</v>
      </c>
      <c r="G43" s="103" t="s">
        <v>21</v>
      </c>
      <c r="H43" s="103" t="s">
        <v>21</v>
      </c>
      <c r="I43" s="103">
        <v>0.74099999999999999</v>
      </c>
      <c r="J43" s="103">
        <v>-0.3</v>
      </c>
      <c r="K43" s="103">
        <v>62.13</v>
      </c>
      <c r="L43" s="103">
        <v>3</v>
      </c>
      <c r="M43" s="103">
        <v>201502</v>
      </c>
      <c r="N43" s="103">
        <v>999999</v>
      </c>
      <c r="O43" s="103">
        <v>1</v>
      </c>
      <c r="P43" s="103">
        <v>1</v>
      </c>
      <c r="Q43" s="103">
        <v>1</v>
      </c>
      <c r="R43" s="103">
        <v>309</v>
      </c>
      <c r="S43" s="103">
        <v>3</v>
      </c>
      <c r="T43" s="103">
        <v>1</v>
      </c>
    </row>
    <row r="44" spans="1:20">
      <c r="A44" s="103">
        <v>201510</v>
      </c>
      <c r="B44" s="103">
        <v>430132</v>
      </c>
      <c r="C44" s="103" t="s">
        <v>53</v>
      </c>
      <c r="D44" s="103">
        <v>3</v>
      </c>
      <c r="E44" s="103">
        <v>208</v>
      </c>
      <c r="F44" s="103">
        <v>229</v>
      </c>
      <c r="G44" s="103" t="s">
        <v>21</v>
      </c>
      <c r="H44" s="103" t="s">
        <v>21</v>
      </c>
      <c r="I44" s="103">
        <v>0.74099999999999999</v>
      </c>
      <c r="J44" s="103">
        <v>-0.3</v>
      </c>
      <c r="K44" s="103">
        <v>62.13</v>
      </c>
      <c r="L44" s="103">
        <v>3</v>
      </c>
      <c r="M44" s="103">
        <v>201502</v>
      </c>
      <c r="N44" s="103">
        <v>999999</v>
      </c>
      <c r="O44" s="103">
        <v>1</v>
      </c>
      <c r="P44" s="103">
        <v>1</v>
      </c>
      <c r="Q44" s="103">
        <v>1</v>
      </c>
      <c r="R44" s="103">
        <v>309</v>
      </c>
      <c r="S44" s="103">
        <v>3</v>
      </c>
      <c r="T44" s="103">
        <v>1</v>
      </c>
    </row>
    <row r="45" spans="1:20">
      <c r="A45" s="103">
        <v>201511</v>
      </c>
      <c r="B45" s="103">
        <v>430132</v>
      </c>
      <c r="C45" s="103" t="s">
        <v>53</v>
      </c>
      <c r="D45" s="103">
        <v>3</v>
      </c>
      <c r="E45" s="103">
        <v>208</v>
      </c>
      <c r="F45" s="103">
        <v>229</v>
      </c>
      <c r="G45" s="103" t="s">
        <v>21</v>
      </c>
      <c r="H45" s="103" t="s">
        <v>21</v>
      </c>
      <c r="I45" s="103">
        <v>0.74099999999999999</v>
      </c>
      <c r="J45" s="103">
        <v>-0.3</v>
      </c>
      <c r="K45" s="103">
        <v>62.13</v>
      </c>
      <c r="L45" s="103">
        <v>3</v>
      </c>
      <c r="M45" s="103">
        <v>201502</v>
      </c>
      <c r="N45" s="103">
        <v>999999</v>
      </c>
      <c r="O45" s="103">
        <v>1</v>
      </c>
      <c r="P45" s="103">
        <v>1</v>
      </c>
      <c r="Q45" s="103">
        <v>1</v>
      </c>
      <c r="R45" s="103">
        <v>309</v>
      </c>
      <c r="S45" s="103">
        <v>3</v>
      </c>
      <c r="T45" s="103">
        <v>1</v>
      </c>
    </row>
    <row r="46" spans="1:20" ht="15.75" customHeight="1">
      <c r="A46" s="103">
        <v>201501</v>
      </c>
      <c r="B46" s="103">
        <v>430132</v>
      </c>
      <c r="C46" s="103" t="s">
        <v>53</v>
      </c>
      <c r="D46" s="103">
        <v>3</v>
      </c>
      <c r="E46" s="103">
        <v>49</v>
      </c>
      <c r="F46" s="103">
        <v>129</v>
      </c>
      <c r="G46" s="103" t="s">
        <v>21</v>
      </c>
      <c r="H46" s="103" t="s">
        <v>21</v>
      </c>
      <c r="I46" s="103">
        <v>1</v>
      </c>
      <c r="J46" s="103">
        <v>0</v>
      </c>
      <c r="K46" s="103">
        <v>62.13</v>
      </c>
      <c r="L46" s="103">
        <v>3</v>
      </c>
      <c r="M46" s="103">
        <v>201402</v>
      </c>
      <c r="N46" s="103">
        <v>201501</v>
      </c>
      <c r="O46" s="103">
        <v>8</v>
      </c>
      <c r="P46" s="103">
        <v>1</v>
      </c>
      <c r="Q46" s="103">
        <v>1</v>
      </c>
      <c r="R46" s="103">
        <v>129</v>
      </c>
      <c r="S46" s="103">
        <v>3</v>
      </c>
      <c r="T46" s="103">
        <v>1</v>
      </c>
    </row>
    <row r="47" spans="1:20">
      <c r="A47" s="103">
        <v>201502</v>
      </c>
      <c r="B47" s="103">
        <v>430132</v>
      </c>
      <c r="C47" s="103" t="s">
        <v>53</v>
      </c>
      <c r="D47" s="103">
        <v>3</v>
      </c>
      <c r="E47" s="103">
        <v>49</v>
      </c>
      <c r="F47" s="103">
        <v>129</v>
      </c>
      <c r="G47" s="103" t="s">
        <v>21</v>
      </c>
      <c r="H47" s="103" t="s">
        <v>21</v>
      </c>
      <c r="I47" s="103">
        <v>1</v>
      </c>
      <c r="J47" s="103">
        <v>0</v>
      </c>
      <c r="K47" s="103">
        <v>62.13</v>
      </c>
      <c r="L47" s="103">
        <v>3</v>
      </c>
      <c r="M47" s="103">
        <v>201502</v>
      </c>
      <c r="N47" s="103">
        <v>999999</v>
      </c>
      <c r="O47" s="103">
        <v>8</v>
      </c>
      <c r="P47" s="103">
        <v>1</v>
      </c>
      <c r="Q47" s="103">
        <v>1</v>
      </c>
      <c r="R47" s="103">
        <v>129</v>
      </c>
      <c r="S47" s="103">
        <v>3</v>
      </c>
      <c r="T47" s="103">
        <v>1</v>
      </c>
    </row>
    <row r="48" spans="1:20">
      <c r="A48" s="103">
        <v>201503</v>
      </c>
      <c r="B48" s="103">
        <v>430132</v>
      </c>
      <c r="C48" s="103" t="s">
        <v>53</v>
      </c>
      <c r="D48" s="103">
        <v>3</v>
      </c>
      <c r="E48" s="103">
        <v>49</v>
      </c>
      <c r="F48" s="103">
        <v>129</v>
      </c>
      <c r="G48" s="103" t="s">
        <v>21</v>
      </c>
      <c r="H48" s="103" t="s">
        <v>21</v>
      </c>
      <c r="I48" s="103">
        <v>1</v>
      </c>
      <c r="J48" s="103">
        <v>0</v>
      </c>
      <c r="K48" s="103">
        <v>62.13</v>
      </c>
      <c r="L48" s="103">
        <v>3</v>
      </c>
      <c r="M48" s="103">
        <v>201502</v>
      </c>
      <c r="N48" s="103">
        <v>999999</v>
      </c>
      <c r="O48" s="103">
        <v>8</v>
      </c>
      <c r="P48" s="103">
        <v>1</v>
      </c>
      <c r="Q48" s="103">
        <v>1</v>
      </c>
      <c r="R48" s="103">
        <v>129</v>
      </c>
      <c r="S48" s="103">
        <v>3</v>
      </c>
      <c r="T48" s="103">
        <v>1</v>
      </c>
    </row>
    <row r="49" spans="1:20">
      <c r="A49" s="103">
        <v>201504</v>
      </c>
      <c r="B49" s="103">
        <v>430132</v>
      </c>
      <c r="C49" s="103" t="s">
        <v>53</v>
      </c>
      <c r="D49" s="103">
        <v>3</v>
      </c>
      <c r="E49" s="103">
        <v>49</v>
      </c>
      <c r="F49" s="103">
        <v>129</v>
      </c>
      <c r="G49" s="103" t="s">
        <v>21</v>
      </c>
      <c r="H49" s="103" t="s">
        <v>21</v>
      </c>
      <c r="I49" s="103">
        <v>1</v>
      </c>
      <c r="J49" s="103">
        <v>0</v>
      </c>
      <c r="K49" s="103">
        <v>62.13</v>
      </c>
      <c r="L49" s="103">
        <v>3</v>
      </c>
      <c r="M49" s="103">
        <v>201502</v>
      </c>
      <c r="N49" s="103">
        <v>999999</v>
      </c>
      <c r="O49" s="103">
        <v>8</v>
      </c>
      <c r="P49" s="103">
        <v>1</v>
      </c>
      <c r="Q49" s="103">
        <v>1</v>
      </c>
      <c r="R49" s="103">
        <v>129</v>
      </c>
      <c r="S49" s="103">
        <v>3</v>
      </c>
      <c r="T49" s="103">
        <v>1</v>
      </c>
    </row>
    <row r="50" spans="1:20">
      <c r="A50" s="103">
        <v>201505</v>
      </c>
      <c r="B50" s="103">
        <v>430132</v>
      </c>
      <c r="C50" s="103" t="s">
        <v>53</v>
      </c>
      <c r="D50" s="103">
        <v>3</v>
      </c>
      <c r="E50" s="103">
        <v>49</v>
      </c>
      <c r="F50" s="103">
        <v>129</v>
      </c>
      <c r="G50" s="103" t="s">
        <v>21</v>
      </c>
      <c r="H50" s="103" t="s">
        <v>21</v>
      </c>
      <c r="I50" s="103">
        <v>1</v>
      </c>
      <c r="J50" s="103">
        <v>0</v>
      </c>
      <c r="K50" s="103">
        <v>62.13</v>
      </c>
      <c r="L50" s="103">
        <v>3</v>
      </c>
      <c r="M50" s="103">
        <v>201502</v>
      </c>
      <c r="N50" s="103">
        <v>999999</v>
      </c>
      <c r="O50" s="103">
        <v>8</v>
      </c>
      <c r="P50" s="103">
        <v>1</v>
      </c>
      <c r="Q50" s="103">
        <v>1</v>
      </c>
      <c r="R50" s="103">
        <v>129</v>
      </c>
      <c r="S50" s="103">
        <v>3</v>
      </c>
      <c r="T50" s="103">
        <v>1</v>
      </c>
    </row>
    <row r="51" spans="1:20">
      <c r="A51" s="103">
        <v>201506</v>
      </c>
      <c r="B51" s="103">
        <v>430132</v>
      </c>
      <c r="C51" s="103" t="s">
        <v>53</v>
      </c>
      <c r="D51" s="103">
        <v>3</v>
      </c>
      <c r="E51" s="103">
        <v>49</v>
      </c>
      <c r="F51" s="103">
        <v>129</v>
      </c>
      <c r="G51" s="103" t="s">
        <v>21</v>
      </c>
      <c r="H51" s="103" t="s">
        <v>21</v>
      </c>
      <c r="I51" s="103">
        <v>1</v>
      </c>
      <c r="J51" s="103">
        <v>0</v>
      </c>
      <c r="K51" s="103">
        <v>62.13</v>
      </c>
      <c r="L51" s="103">
        <v>3</v>
      </c>
      <c r="M51" s="103">
        <v>201502</v>
      </c>
      <c r="N51" s="103">
        <v>999999</v>
      </c>
      <c r="O51" s="103">
        <v>8</v>
      </c>
      <c r="P51" s="103">
        <v>1</v>
      </c>
      <c r="Q51" s="103">
        <v>1</v>
      </c>
      <c r="R51" s="103">
        <v>129</v>
      </c>
      <c r="S51" s="103">
        <v>3</v>
      </c>
      <c r="T51" s="103">
        <v>1</v>
      </c>
    </row>
    <row r="52" spans="1:20">
      <c r="A52" s="103">
        <v>201507</v>
      </c>
      <c r="B52" s="103">
        <v>430132</v>
      </c>
      <c r="C52" s="103" t="s">
        <v>53</v>
      </c>
      <c r="D52" s="103">
        <v>3</v>
      </c>
      <c r="E52" s="103">
        <v>49</v>
      </c>
      <c r="F52" s="103">
        <v>129</v>
      </c>
      <c r="G52" s="103" t="s">
        <v>21</v>
      </c>
      <c r="H52" s="103" t="s">
        <v>21</v>
      </c>
      <c r="I52" s="103">
        <v>1</v>
      </c>
      <c r="J52" s="103">
        <v>0</v>
      </c>
      <c r="K52" s="103">
        <v>62.13</v>
      </c>
      <c r="L52" s="103">
        <v>3</v>
      </c>
      <c r="M52" s="103">
        <v>201502</v>
      </c>
      <c r="N52" s="103">
        <v>999999</v>
      </c>
      <c r="O52" s="103">
        <v>8</v>
      </c>
      <c r="P52" s="103">
        <v>1</v>
      </c>
      <c r="Q52" s="103">
        <v>1</v>
      </c>
      <c r="R52" s="103">
        <v>129</v>
      </c>
      <c r="S52" s="103">
        <v>3</v>
      </c>
      <c r="T52" s="103">
        <v>1</v>
      </c>
    </row>
    <row r="53" spans="1:20">
      <c r="A53" s="103">
        <v>201508</v>
      </c>
      <c r="B53" s="103">
        <v>430132</v>
      </c>
      <c r="C53" s="103" t="s">
        <v>53</v>
      </c>
      <c r="D53" s="103">
        <v>3</v>
      </c>
      <c r="E53" s="103">
        <v>49</v>
      </c>
      <c r="F53" s="103">
        <v>129</v>
      </c>
      <c r="G53" s="103" t="s">
        <v>21</v>
      </c>
      <c r="H53" s="103" t="s">
        <v>21</v>
      </c>
      <c r="I53" s="103">
        <v>1</v>
      </c>
      <c r="J53" s="103">
        <v>0</v>
      </c>
      <c r="K53" s="103">
        <v>62.13</v>
      </c>
      <c r="L53" s="103">
        <v>3</v>
      </c>
      <c r="M53" s="103">
        <v>201502</v>
      </c>
      <c r="N53" s="103">
        <v>999999</v>
      </c>
      <c r="O53" s="103">
        <v>8</v>
      </c>
      <c r="P53" s="103">
        <v>1</v>
      </c>
      <c r="Q53" s="103">
        <v>1</v>
      </c>
      <c r="R53" s="103">
        <v>129</v>
      </c>
      <c r="S53" s="103">
        <v>3</v>
      </c>
      <c r="T53" s="103">
        <v>1</v>
      </c>
    </row>
    <row r="54" spans="1:20">
      <c r="A54" s="103">
        <v>201509</v>
      </c>
      <c r="B54" s="103">
        <v>430132</v>
      </c>
      <c r="C54" s="103" t="s">
        <v>53</v>
      </c>
      <c r="D54" s="103">
        <v>3</v>
      </c>
      <c r="E54" s="103">
        <v>49</v>
      </c>
      <c r="F54" s="103">
        <v>129</v>
      </c>
      <c r="G54" s="103" t="s">
        <v>21</v>
      </c>
      <c r="H54" s="103" t="s">
        <v>21</v>
      </c>
      <c r="I54" s="103">
        <v>1</v>
      </c>
      <c r="J54" s="103">
        <v>0</v>
      </c>
      <c r="K54" s="103">
        <v>62.13</v>
      </c>
      <c r="L54" s="103">
        <v>3</v>
      </c>
      <c r="M54" s="103">
        <v>201502</v>
      </c>
      <c r="N54" s="103">
        <v>999999</v>
      </c>
      <c r="O54" s="103">
        <v>8</v>
      </c>
      <c r="P54" s="103">
        <v>1</v>
      </c>
      <c r="Q54" s="103">
        <v>1</v>
      </c>
      <c r="R54" s="103">
        <v>129</v>
      </c>
      <c r="S54" s="103">
        <v>3</v>
      </c>
      <c r="T54" s="103">
        <v>1</v>
      </c>
    </row>
    <row r="55" spans="1:20">
      <c r="A55" s="103">
        <v>201510</v>
      </c>
      <c r="B55" s="103">
        <v>430132</v>
      </c>
      <c r="C55" s="103" t="s">
        <v>53</v>
      </c>
      <c r="D55" s="103">
        <v>3</v>
      </c>
      <c r="E55" s="103">
        <v>49</v>
      </c>
      <c r="F55" s="103">
        <v>129</v>
      </c>
      <c r="G55" s="103" t="s">
        <v>21</v>
      </c>
      <c r="H55" s="103" t="s">
        <v>21</v>
      </c>
      <c r="I55" s="103">
        <v>1</v>
      </c>
      <c r="J55" s="103">
        <v>0</v>
      </c>
      <c r="K55" s="103">
        <v>62.13</v>
      </c>
      <c r="L55" s="103">
        <v>3</v>
      </c>
      <c r="M55" s="103">
        <v>201502</v>
      </c>
      <c r="N55" s="103">
        <v>999999</v>
      </c>
      <c r="O55" s="103">
        <v>8</v>
      </c>
      <c r="P55" s="103">
        <v>1</v>
      </c>
      <c r="Q55" s="103">
        <v>1</v>
      </c>
      <c r="R55" s="103">
        <v>129</v>
      </c>
      <c r="S55" s="103">
        <v>3</v>
      </c>
      <c r="T55" s="103">
        <v>1</v>
      </c>
    </row>
    <row r="56" spans="1:20">
      <c r="A56" s="103">
        <v>201511</v>
      </c>
      <c r="B56" s="103">
        <v>430132</v>
      </c>
      <c r="C56" s="103" t="s">
        <v>53</v>
      </c>
      <c r="D56" s="103">
        <v>3</v>
      </c>
      <c r="E56" s="103">
        <v>49</v>
      </c>
      <c r="F56" s="103">
        <v>129</v>
      </c>
      <c r="G56" s="103" t="s">
        <v>21</v>
      </c>
      <c r="H56" s="103" t="s">
        <v>21</v>
      </c>
      <c r="I56" s="103">
        <v>1</v>
      </c>
      <c r="J56" s="103">
        <v>0</v>
      </c>
      <c r="K56" s="103">
        <v>62.13</v>
      </c>
      <c r="L56" s="103">
        <v>3</v>
      </c>
      <c r="M56" s="103">
        <v>201502</v>
      </c>
      <c r="N56" s="103">
        <v>999999</v>
      </c>
      <c r="O56" s="103">
        <v>8</v>
      </c>
      <c r="P56" s="103">
        <v>1</v>
      </c>
      <c r="Q56" s="103">
        <v>1</v>
      </c>
      <c r="R56" s="103">
        <v>129</v>
      </c>
      <c r="S56" s="103">
        <v>3</v>
      </c>
      <c r="T56" s="103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U74"/>
  <sheetViews>
    <sheetView zoomScale="70" zoomScaleNormal="70" workbookViewId="0"/>
  </sheetViews>
  <sheetFormatPr defaultRowHeight="15"/>
  <cols>
    <col min="1" max="1" width="9.140625" style="2"/>
    <col min="2" max="2" width="16.42578125" style="2" customWidth="1"/>
    <col min="3" max="7" width="21.42578125" style="2" customWidth="1"/>
    <col min="8" max="8" width="16.5703125" style="2" customWidth="1"/>
    <col min="9" max="12" width="18.42578125" style="2" customWidth="1"/>
    <col min="13" max="13" width="22.140625" style="2" customWidth="1"/>
    <col min="14" max="14" width="18.42578125" style="2" customWidth="1"/>
    <col min="15" max="20" width="13.42578125" style="2" customWidth="1"/>
    <col min="21" max="16384" width="9.140625" style="2"/>
  </cols>
  <sheetData>
    <row r="2" spans="2:15">
      <c r="B2" s="2" t="s">
        <v>64</v>
      </c>
    </row>
    <row r="6" spans="2:15" ht="15.75" thickBot="1">
      <c r="B6" s="1" t="s">
        <v>39</v>
      </c>
      <c r="D6" s="3"/>
      <c r="E6" s="3"/>
      <c r="F6" s="3"/>
    </row>
    <row r="7" spans="2:15" ht="15.75" thickBot="1">
      <c r="B7" s="107" t="s">
        <v>24</v>
      </c>
      <c r="C7" s="108"/>
      <c r="D7" s="4"/>
      <c r="E7" s="122" t="s">
        <v>49</v>
      </c>
      <c r="F7" s="123"/>
      <c r="G7" s="4"/>
      <c r="I7" s="5" t="s">
        <v>28</v>
      </c>
      <c r="J7" s="6" t="s">
        <v>36</v>
      </c>
      <c r="K7" s="6" t="s">
        <v>37</v>
      </c>
      <c r="L7" s="6" t="s">
        <v>38</v>
      </c>
      <c r="M7" s="107" t="s">
        <v>46</v>
      </c>
      <c r="N7" s="108"/>
    </row>
    <row r="8" spans="2:15">
      <c r="B8" s="7">
        <v>201501</v>
      </c>
      <c r="C8" s="54">
        <f>AVERAGE(C64:G64)*100</f>
        <v>100</v>
      </c>
      <c r="D8" s="8"/>
      <c r="E8" s="134" t="s">
        <v>55</v>
      </c>
      <c r="F8" s="135"/>
      <c r="G8" s="8"/>
      <c r="I8" s="7">
        <v>201502</v>
      </c>
      <c r="J8" s="57">
        <f t="shared" ref="J8:J17" si="0">ABS(C9-C23)</f>
        <v>0</v>
      </c>
      <c r="K8" s="58">
        <f t="shared" ref="K8:K17" si="1">ABS(C9-C37)</f>
        <v>0</v>
      </c>
      <c r="L8" s="59">
        <f t="shared" ref="L8:L17" si="2">ABS(C23-C37)</f>
        <v>0</v>
      </c>
      <c r="M8" s="126">
        <f t="shared" ref="M8:M17" si="3">MAX(J8:L8)</f>
        <v>0</v>
      </c>
      <c r="N8" s="127"/>
      <c r="O8" s="2" t="str">
        <f t="shared" ref="O8:O15" si="4">IF($M$18=M8,"*",IF(M8=$M$19,"**",""))</f>
        <v>**</v>
      </c>
    </row>
    <row r="9" spans="2:15">
      <c r="B9" s="10">
        <v>201502</v>
      </c>
      <c r="C9" s="55">
        <f>AVERAGE(C65:G65)*100</f>
        <v>100</v>
      </c>
      <c r="D9" s="8"/>
      <c r="E9" s="124" t="s">
        <v>56</v>
      </c>
      <c r="F9" s="125"/>
      <c r="G9" s="8"/>
      <c r="I9" s="10">
        <v>201503</v>
      </c>
      <c r="J9" s="60">
        <f t="shared" si="0"/>
        <v>0.10615378577054457</v>
      </c>
      <c r="K9" s="61">
        <f t="shared" si="1"/>
        <v>2.0179872700681329</v>
      </c>
      <c r="L9" s="62">
        <f t="shared" si="2"/>
        <v>1.9118334842975884</v>
      </c>
      <c r="M9" s="128">
        <f t="shared" si="3"/>
        <v>2.0179872700681329</v>
      </c>
      <c r="N9" s="129"/>
      <c r="O9" s="2" t="str">
        <f t="shared" si="4"/>
        <v/>
      </c>
    </row>
    <row r="10" spans="2:15">
      <c r="B10" s="12">
        <v>201503</v>
      </c>
      <c r="C10" s="54">
        <f t="shared" ref="C10:C18" si="5">AVERAGE(C66:G66)*100</f>
        <v>97.775305895439374</v>
      </c>
      <c r="D10" s="8"/>
      <c r="E10" s="109" t="s">
        <v>57</v>
      </c>
      <c r="F10" s="110"/>
      <c r="G10" s="8"/>
      <c r="I10" s="12">
        <v>201504</v>
      </c>
      <c r="J10" s="63">
        <f t="shared" si="0"/>
        <v>0.55100767967330455</v>
      </c>
      <c r="K10" s="64">
        <f t="shared" si="1"/>
        <v>5.1896273021239523</v>
      </c>
      <c r="L10" s="59">
        <f t="shared" si="2"/>
        <v>4.6386196224506477</v>
      </c>
      <c r="M10" s="118">
        <f t="shared" si="3"/>
        <v>5.1896273021239523</v>
      </c>
      <c r="N10" s="119"/>
      <c r="O10" s="2" t="str">
        <f t="shared" si="4"/>
        <v/>
      </c>
    </row>
    <row r="11" spans="2:15">
      <c r="B11" s="10">
        <v>201504</v>
      </c>
      <c r="C11" s="55">
        <f t="shared" si="5"/>
        <v>102.21975033988382</v>
      </c>
      <c r="D11" s="8"/>
      <c r="E11" s="124" t="s">
        <v>58</v>
      </c>
      <c r="F11" s="125"/>
      <c r="G11" s="8"/>
      <c r="I11" s="10">
        <v>201505</v>
      </c>
      <c r="J11" s="60">
        <f t="shared" si="0"/>
        <v>0.55100767967330455</v>
      </c>
      <c r="K11" s="61">
        <f t="shared" si="1"/>
        <v>5.1896273021239523</v>
      </c>
      <c r="L11" s="62">
        <f t="shared" si="2"/>
        <v>4.6386196224506477</v>
      </c>
      <c r="M11" s="128">
        <f t="shared" si="3"/>
        <v>5.1896273021239523</v>
      </c>
      <c r="N11" s="129"/>
      <c r="O11" s="2" t="str">
        <f t="shared" si="4"/>
        <v/>
      </c>
    </row>
    <row r="12" spans="2:15" ht="15.75" thickBot="1">
      <c r="B12" s="12">
        <v>201505</v>
      </c>
      <c r="C12" s="54">
        <f t="shared" si="5"/>
        <v>102.21975033988382</v>
      </c>
      <c r="D12" s="8"/>
      <c r="E12" s="136" t="s">
        <v>59</v>
      </c>
      <c r="F12" s="137"/>
      <c r="G12" s="8"/>
      <c r="I12" s="12">
        <v>201506</v>
      </c>
      <c r="J12" s="63">
        <f t="shared" si="0"/>
        <v>0.55100767967330455</v>
      </c>
      <c r="K12" s="64">
        <f t="shared" si="1"/>
        <v>5.1896273021239523</v>
      </c>
      <c r="L12" s="59">
        <f t="shared" si="2"/>
        <v>4.6386196224506477</v>
      </c>
      <c r="M12" s="118">
        <f t="shared" si="3"/>
        <v>5.1896273021239523</v>
      </c>
      <c r="N12" s="119"/>
      <c r="O12" s="2" t="str">
        <f t="shared" si="4"/>
        <v/>
      </c>
    </row>
    <row r="13" spans="2:15">
      <c r="B13" s="10">
        <v>201506</v>
      </c>
      <c r="C13" s="55">
        <f t="shared" si="5"/>
        <v>102.21975033988382</v>
      </c>
      <c r="D13" s="8"/>
      <c r="E13" s="8"/>
      <c r="F13" s="8"/>
      <c r="G13" s="8"/>
      <c r="I13" s="10">
        <v>201507</v>
      </c>
      <c r="J13" s="60">
        <f t="shared" si="0"/>
        <v>0.55100767967330455</v>
      </c>
      <c r="K13" s="61">
        <f t="shared" si="1"/>
        <v>5.1896273021239523</v>
      </c>
      <c r="L13" s="62">
        <f t="shared" si="2"/>
        <v>4.6386196224506477</v>
      </c>
      <c r="M13" s="128">
        <f t="shared" si="3"/>
        <v>5.1896273021239523</v>
      </c>
      <c r="N13" s="129"/>
      <c r="O13" s="2" t="str">
        <f t="shared" si="4"/>
        <v/>
      </c>
    </row>
    <row r="14" spans="2:15">
      <c r="B14" s="12">
        <v>201507</v>
      </c>
      <c r="C14" s="54">
        <f t="shared" si="5"/>
        <v>102.21975033988382</v>
      </c>
      <c r="D14" s="8"/>
      <c r="E14" s="8"/>
      <c r="F14" s="8"/>
      <c r="G14" s="8"/>
      <c r="I14" s="12">
        <v>201508</v>
      </c>
      <c r="J14" s="63">
        <f t="shared" si="0"/>
        <v>0.55100767967330455</v>
      </c>
      <c r="K14" s="64">
        <f t="shared" si="1"/>
        <v>5.1896273021239523</v>
      </c>
      <c r="L14" s="59">
        <f t="shared" si="2"/>
        <v>4.6386196224506477</v>
      </c>
      <c r="M14" s="118">
        <f t="shared" si="3"/>
        <v>5.1896273021239523</v>
      </c>
      <c r="N14" s="119"/>
      <c r="O14" s="2" t="str">
        <f t="shared" si="4"/>
        <v/>
      </c>
    </row>
    <row r="15" spans="2:15">
      <c r="B15" s="10">
        <v>201508</v>
      </c>
      <c r="C15" s="55">
        <f t="shared" si="5"/>
        <v>102.21975033988382</v>
      </c>
      <c r="D15" s="8"/>
      <c r="E15" s="8"/>
      <c r="F15" s="8"/>
      <c r="G15" s="8"/>
      <c r="I15" s="10">
        <v>201509</v>
      </c>
      <c r="J15" s="60">
        <f t="shared" si="0"/>
        <v>0.55078790558673063</v>
      </c>
      <c r="K15" s="61">
        <f t="shared" si="1"/>
        <v>5.253530861587322</v>
      </c>
      <c r="L15" s="62">
        <f t="shared" si="2"/>
        <v>4.7027429560005913</v>
      </c>
      <c r="M15" s="128">
        <f t="shared" si="3"/>
        <v>5.253530861587322</v>
      </c>
      <c r="N15" s="129"/>
      <c r="O15" s="2" t="str">
        <f t="shared" si="4"/>
        <v>*</v>
      </c>
    </row>
    <row r="16" spans="2:15">
      <c r="B16" s="12">
        <v>201509</v>
      </c>
      <c r="C16" s="54">
        <f t="shared" si="5"/>
        <v>103.04733654678037</v>
      </c>
      <c r="D16" s="8"/>
      <c r="E16" s="8"/>
      <c r="F16" s="8"/>
      <c r="G16" s="8"/>
      <c r="I16" s="12">
        <v>201510</v>
      </c>
      <c r="J16" s="63">
        <f t="shared" si="0"/>
        <v>0.55100767967330455</v>
      </c>
      <c r="K16" s="64">
        <f t="shared" si="1"/>
        <v>5.1896273021239523</v>
      </c>
      <c r="L16" s="59">
        <f t="shared" si="2"/>
        <v>4.6386196224506477</v>
      </c>
      <c r="M16" s="118">
        <f t="shared" si="3"/>
        <v>5.1896273021239523</v>
      </c>
      <c r="N16" s="119"/>
      <c r="O16" s="2" t="str">
        <f>IF($M$18=M16,"*",IF(M16=$M$19,"**",""))</f>
        <v/>
      </c>
    </row>
    <row r="17" spans="2:21" ht="15.75" thickBot="1">
      <c r="B17" s="10">
        <v>201510</v>
      </c>
      <c r="C17" s="55">
        <f t="shared" si="5"/>
        <v>102.21975033988382</v>
      </c>
      <c r="D17" s="8"/>
      <c r="E17" s="8"/>
      <c r="F17" s="8"/>
      <c r="G17" s="8"/>
      <c r="I17" s="13">
        <v>201511</v>
      </c>
      <c r="J17" s="65">
        <f t="shared" si="0"/>
        <v>0.55100767967330455</v>
      </c>
      <c r="K17" s="66">
        <f t="shared" si="1"/>
        <v>5.1896273021239523</v>
      </c>
      <c r="L17" s="67">
        <f t="shared" si="2"/>
        <v>4.6386196224506477</v>
      </c>
      <c r="M17" s="120">
        <f t="shared" si="3"/>
        <v>5.1896273021239523</v>
      </c>
      <c r="N17" s="121"/>
      <c r="O17" s="2" t="str">
        <f>IF($M$18=M17,"*",IF(M17=$M$19,"**",""))</f>
        <v/>
      </c>
    </row>
    <row r="18" spans="2:21" ht="17.25" thickBot="1">
      <c r="B18" s="14">
        <v>201511</v>
      </c>
      <c r="C18" s="56">
        <f t="shared" si="5"/>
        <v>102.21975033988382</v>
      </c>
      <c r="D18" s="8"/>
      <c r="E18" s="15"/>
      <c r="F18" s="8"/>
      <c r="G18" s="8"/>
      <c r="J18" s="132" t="s">
        <v>47</v>
      </c>
      <c r="K18" s="132"/>
      <c r="L18" s="132"/>
      <c r="M18" s="130">
        <f>MAX(M8:N17)</f>
        <v>5.253530861587322</v>
      </c>
      <c r="N18" s="130"/>
    </row>
    <row r="19" spans="2:21">
      <c r="B19" s="16"/>
      <c r="C19" s="8"/>
      <c r="D19" s="8"/>
      <c r="E19" s="8"/>
      <c r="F19" s="8"/>
      <c r="G19" s="8"/>
      <c r="J19" s="133" t="s">
        <v>48</v>
      </c>
      <c r="K19" s="133"/>
      <c r="L19" s="133"/>
      <c r="M19" s="131">
        <f>MIN(M8:N17)</f>
        <v>0</v>
      </c>
      <c r="N19" s="131"/>
    </row>
    <row r="20" spans="2:21" ht="15.75" thickBot="1">
      <c r="B20" s="1" t="s">
        <v>40</v>
      </c>
      <c r="C20" s="11"/>
      <c r="D20" s="8"/>
      <c r="E20" s="8"/>
      <c r="F20" s="8"/>
      <c r="G20" s="8"/>
    </row>
    <row r="21" spans="2:21" ht="15.75" thickBot="1">
      <c r="B21" s="107" t="s">
        <v>25</v>
      </c>
      <c r="C21" s="108"/>
      <c r="D21" s="4"/>
      <c r="E21" s="4"/>
      <c r="F21" s="4"/>
      <c r="G21" s="4"/>
      <c r="I21" s="11"/>
    </row>
    <row r="22" spans="2:21" ht="15.75" thickBot="1">
      <c r="B22" s="7">
        <v>201501</v>
      </c>
      <c r="C22" s="54">
        <f>GEOMEAN(C64:G64)*100</f>
        <v>100</v>
      </c>
      <c r="D22" s="8"/>
      <c r="E22" s="8"/>
      <c r="F22" s="8"/>
      <c r="G22" s="8"/>
      <c r="H22" s="107" t="s">
        <v>32</v>
      </c>
      <c r="I22" s="108"/>
      <c r="J22" s="17">
        <v>201501</v>
      </c>
      <c r="K22" s="18">
        <v>201502</v>
      </c>
      <c r="L22" s="18">
        <v>201503</v>
      </c>
      <c r="M22" s="18">
        <v>201504</v>
      </c>
      <c r="N22" s="18">
        <v>201505</v>
      </c>
      <c r="O22" s="18">
        <v>201506</v>
      </c>
      <c r="P22" s="18">
        <v>201507</v>
      </c>
      <c r="Q22" s="18">
        <v>201508</v>
      </c>
      <c r="R22" s="18">
        <v>201509</v>
      </c>
      <c r="S22" s="18">
        <v>201510</v>
      </c>
      <c r="T22" s="19">
        <v>201511</v>
      </c>
    </row>
    <row r="23" spans="2:21">
      <c r="B23" s="10">
        <v>201502</v>
      </c>
      <c r="C23" s="55">
        <f t="shared" ref="C23:C32" si="6">GEOMEAN(C65:G65)*100</f>
        <v>100</v>
      </c>
      <c r="D23" s="8"/>
      <c r="E23" s="8"/>
      <c r="F23" s="8"/>
      <c r="G23" s="8"/>
      <c r="H23" s="109" t="s">
        <v>27</v>
      </c>
      <c r="I23" s="110"/>
      <c r="J23" s="9">
        <f ca="1">OFFSET($C$8,J$22-201501,0)</f>
        <v>100</v>
      </c>
      <c r="K23" s="68">
        <f t="shared" ref="K23:T23" ca="1" si="7">OFFSET($C$8,K$22-201501,0)</f>
        <v>100</v>
      </c>
      <c r="L23" s="68">
        <f t="shared" ca="1" si="7"/>
        <v>97.775305895439374</v>
      </c>
      <c r="M23" s="68">
        <f t="shared" ca="1" si="7"/>
        <v>102.21975033988382</v>
      </c>
      <c r="N23" s="68">
        <f t="shared" ca="1" si="7"/>
        <v>102.21975033988382</v>
      </c>
      <c r="O23" s="68">
        <f t="shared" ca="1" si="7"/>
        <v>102.21975033988382</v>
      </c>
      <c r="P23" s="68">
        <f t="shared" ca="1" si="7"/>
        <v>102.21975033988382</v>
      </c>
      <c r="Q23" s="68">
        <f t="shared" ca="1" si="7"/>
        <v>102.21975033988382</v>
      </c>
      <c r="R23" s="68">
        <f t="shared" ca="1" si="7"/>
        <v>103.04733654678037</v>
      </c>
      <c r="S23" s="68">
        <f t="shared" ca="1" si="7"/>
        <v>102.21975033988382</v>
      </c>
      <c r="T23" s="69">
        <f t="shared" ca="1" si="7"/>
        <v>102.21975033988382</v>
      </c>
      <c r="U23" s="11"/>
    </row>
    <row r="24" spans="2:21">
      <c r="B24" s="12">
        <v>201503</v>
      </c>
      <c r="C24" s="54">
        <f t="shared" si="6"/>
        <v>97.669152109668829</v>
      </c>
      <c r="D24" s="8"/>
      <c r="E24" s="8"/>
      <c r="F24" s="8"/>
      <c r="G24" s="8"/>
      <c r="H24" s="111" t="s">
        <v>29</v>
      </c>
      <c r="I24" s="112"/>
      <c r="J24" s="20">
        <f ca="1">OFFSET($C$22,J$22-201501,0)</f>
        <v>100</v>
      </c>
      <c r="K24" s="70">
        <f t="shared" ref="K24:T24" ca="1" si="8">OFFSET($C$22,K$22-201501,0)</f>
        <v>100</v>
      </c>
      <c r="L24" s="70">
        <f t="shared" ca="1" si="8"/>
        <v>97.669152109668829</v>
      </c>
      <c r="M24" s="70">
        <f t="shared" ca="1" si="8"/>
        <v>101.66874266021051</v>
      </c>
      <c r="N24" s="70">
        <f t="shared" ca="1" si="8"/>
        <v>101.66874266021051</v>
      </c>
      <c r="O24" s="70">
        <f t="shared" ca="1" si="8"/>
        <v>101.66874266021051</v>
      </c>
      <c r="P24" s="70">
        <f t="shared" ca="1" si="8"/>
        <v>101.66874266021051</v>
      </c>
      <c r="Q24" s="70">
        <f t="shared" ca="1" si="8"/>
        <v>101.66874266021051</v>
      </c>
      <c r="R24" s="70">
        <f t="shared" ca="1" si="8"/>
        <v>102.49654864119364</v>
      </c>
      <c r="S24" s="70">
        <f t="shared" ca="1" si="8"/>
        <v>101.66874266021051</v>
      </c>
      <c r="T24" s="71">
        <f t="shared" ca="1" si="8"/>
        <v>101.66874266021051</v>
      </c>
      <c r="U24" s="11"/>
    </row>
    <row r="25" spans="2:21" ht="15.75" thickBot="1">
      <c r="B25" s="10">
        <v>201504</v>
      </c>
      <c r="C25" s="55">
        <f t="shared" si="6"/>
        <v>101.66874266021051</v>
      </c>
      <c r="D25" s="8"/>
      <c r="E25" s="8"/>
      <c r="F25" s="8"/>
      <c r="G25" s="8"/>
      <c r="H25" s="109" t="s">
        <v>30</v>
      </c>
      <c r="I25" s="110"/>
      <c r="J25" s="21">
        <f ca="1">OFFSET($C$36,J$22-201501,0)</f>
        <v>100</v>
      </c>
      <c r="K25" s="72">
        <f t="shared" ref="K25:T25" ca="1" si="9">OFFSET($C$36,K$22-201501,0)</f>
        <v>100</v>
      </c>
      <c r="L25" s="72">
        <f t="shared" ca="1" si="9"/>
        <v>95.757318625371241</v>
      </c>
      <c r="M25" s="72">
        <f t="shared" ca="1" si="9"/>
        <v>97.030123037759864</v>
      </c>
      <c r="N25" s="72">
        <f t="shared" ca="1" si="9"/>
        <v>97.030123037759864</v>
      </c>
      <c r="O25" s="72">
        <f t="shared" ca="1" si="9"/>
        <v>97.030123037759864</v>
      </c>
      <c r="P25" s="72">
        <f t="shared" ca="1" si="9"/>
        <v>97.030123037759864</v>
      </c>
      <c r="Q25" s="72">
        <f t="shared" ca="1" si="9"/>
        <v>97.030123037759864</v>
      </c>
      <c r="R25" s="72">
        <f t="shared" ca="1" si="9"/>
        <v>97.79380568519305</v>
      </c>
      <c r="S25" s="72">
        <f t="shared" ca="1" si="9"/>
        <v>97.030123037759864</v>
      </c>
      <c r="T25" s="73">
        <f t="shared" ca="1" si="9"/>
        <v>97.030123037759864</v>
      </c>
      <c r="U25" s="11"/>
    </row>
    <row r="26" spans="2:21" ht="15.75" thickBot="1">
      <c r="B26" s="12">
        <v>201505</v>
      </c>
      <c r="C26" s="54">
        <f t="shared" si="6"/>
        <v>101.66874266021051</v>
      </c>
      <c r="D26" s="8"/>
      <c r="E26" s="8"/>
      <c r="F26" s="8"/>
      <c r="G26" s="8"/>
      <c r="H26" s="22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11"/>
    </row>
    <row r="27" spans="2:21">
      <c r="B27" s="10">
        <v>201506</v>
      </c>
      <c r="C27" s="55">
        <f t="shared" si="6"/>
        <v>101.66874266021051</v>
      </c>
      <c r="D27" s="8"/>
      <c r="E27" s="8"/>
      <c r="F27" s="8"/>
      <c r="G27" s="11"/>
      <c r="H27" s="111" t="s">
        <v>33</v>
      </c>
      <c r="I27" s="112"/>
      <c r="J27" s="104"/>
      <c r="K27" s="74">
        <f t="shared" ref="K27:T27" ca="1" si="10">MAX(K23:K25)</f>
        <v>100</v>
      </c>
      <c r="L27" s="75">
        <f t="shared" ca="1" si="10"/>
        <v>97.775305895439374</v>
      </c>
      <c r="M27" s="75">
        <f t="shared" ca="1" si="10"/>
        <v>102.21975033988382</v>
      </c>
      <c r="N27" s="75">
        <f t="shared" ca="1" si="10"/>
        <v>102.21975033988382</v>
      </c>
      <c r="O27" s="75">
        <f t="shared" ca="1" si="10"/>
        <v>102.21975033988382</v>
      </c>
      <c r="P27" s="75">
        <f t="shared" ca="1" si="10"/>
        <v>102.21975033988382</v>
      </c>
      <c r="Q27" s="75">
        <f t="shared" ca="1" si="10"/>
        <v>102.21975033988382</v>
      </c>
      <c r="R27" s="75">
        <f t="shared" ca="1" si="10"/>
        <v>103.04733654678037</v>
      </c>
      <c r="S27" s="75">
        <f t="shared" ca="1" si="10"/>
        <v>102.21975033988382</v>
      </c>
      <c r="T27" s="76">
        <f t="shared" ca="1" si="10"/>
        <v>102.21975033988382</v>
      </c>
      <c r="U27" s="11"/>
    </row>
    <row r="28" spans="2:21" ht="15.75" thickBot="1">
      <c r="B28" s="12">
        <v>201507</v>
      </c>
      <c r="C28" s="54">
        <f t="shared" si="6"/>
        <v>101.66874266021051</v>
      </c>
      <c r="D28" s="8"/>
      <c r="E28" s="8"/>
      <c r="F28" s="8"/>
      <c r="H28" s="113" t="s">
        <v>34</v>
      </c>
      <c r="I28" s="114"/>
      <c r="J28" s="104"/>
      <c r="K28" s="77">
        <f t="shared" ref="K28:T28" ca="1" si="11">MIN(K23:K25)</f>
        <v>100</v>
      </c>
      <c r="L28" s="70">
        <f t="shared" ca="1" si="11"/>
        <v>95.757318625371241</v>
      </c>
      <c r="M28" s="70">
        <f t="shared" ca="1" si="11"/>
        <v>97.030123037759864</v>
      </c>
      <c r="N28" s="70">
        <f t="shared" ca="1" si="11"/>
        <v>97.030123037759864</v>
      </c>
      <c r="O28" s="70">
        <f t="shared" ca="1" si="11"/>
        <v>97.030123037759864</v>
      </c>
      <c r="P28" s="78">
        <f t="shared" ca="1" si="11"/>
        <v>97.030123037759864</v>
      </c>
      <c r="Q28" s="78">
        <f t="shared" ca="1" si="11"/>
        <v>97.030123037759864</v>
      </c>
      <c r="R28" s="79">
        <f t="shared" ca="1" si="11"/>
        <v>97.79380568519305</v>
      </c>
      <c r="S28" s="79">
        <f t="shared" ca="1" si="11"/>
        <v>97.030123037759864</v>
      </c>
      <c r="T28" s="76">
        <f t="shared" ca="1" si="11"/>
        <v>97.030123037759864</v>
      </c>
      <c r="U28" s="8"/>
    </row>
    <row r="29" spans="2:21">
      <c r="B29" s="10">
        <v>201508</v>
      </c>
      <c r="C29" s="55">
        <f t="shared" si="6"/>
        <v>101.66874266021051</v>
      </c>
      <c r="D29" s="8"/>
      <c r="E29" s="8"/>
      <c r="F29" s="8"/>
      <c r="H29" s="115" t="s">
        <v>35</v>
      </c>
      <c r="I29" s="116"/>
      <c r="J29" s="105"/>
      <c r="K29" s="26" t="str">
        <f t="shared" ref="K29:T29" ca="1" si="12">IF(K27=K23,$H$23,IF(K27=K24,$H$24,IF(K27=K25,$H$25,"Error")))</f>
        <v>Carli</v>
      </c>
      <c r="L29" s="27" t="str">
        <f t="shared" ca="1" si="12"/>
        <v>Carli</v>
      </c>
      <c r="M29" s="27" t="str">
        <f t="shared" ca="1" si="12"/>
        <v>Carli</v>
      </c>
      <c r="N29" s="27" t="str">
        <f t="shared" ca="1" si="12"/>
        <v>Carli</v>
      </c>
      <c r="O29" s="27" t="str">
        <f t="shared" ca="1" si="12"/>
        <v>Carli</v>
      </c>
      <c r="P29" s="30" t="str">
        <f t="shared" ca="1" si="12"/>
        <v>Carli</v>
      </c>
      <c r="Q29" s="30" t="str">
        <f t="shared" ca="1" si="12"/>
        <v>Carli</v>
      </c>
      <c r="R29" s="27" t="str">
        <f t="shared" ca="1" si="12"/>
        <v>Carli</v>
      </c>
      <c r="S29" s="27" t="str">
        <f t="shared" ca="1" si="12"/>
        <v>Carli</v>
      </c>
      <c r="T29" s="31" t="str">
        <f t="shared" ca="1" si="12"/>
        <v>Carli</v>
      </c>
      <c r="U29" s="8"/>
    </row>
    <row r="30" spans="2:21" ht="15.75" thickBot="1">
      <c r="B30" s="12">
        <v>201509</v>
      </c>
      <c r="C30" s="54">
        <f t="shared" si="6"/>
        <v>102.49654864119364</v>
      </c>
      <c r="D30" s="8"/>
      <c r="E30" s="8"/>
      <c r="F30" s="8"/>
      <c r="H30" s="113" t="s">
        <v>45</v>
      </c>
      <c r="I30" s="117"/>
      <c r="J30" s="106"/>
      <c r="K30" s="32" t="str">
        <f t="shared" ref="K30:T30" ca="1" si="13">IF(K28=K23,$H$23,IF(K28=K24,$H$24,IF(K28=K25,$H$25,"Error")))</f>
        <v>Carli</v>
      </c>
      <c r="L30" s="33" t="str">
        <f t="shared" ca="1" si="13"/>
        <v>Dutot</v>
      </c>
      <c r="M30" s="28" t="str">
        <f t="shared" ca="1" si="13"/>
        <v>Dutot</v>
      </c>
      <c r="N30" s="29" t="str">
        <f t="shared" ca="1" si="13"/>
        <v>Dutot</v>
      </c>
      <c r="O30" s="29" t="str">
        <f t="shared" ca="1" si="13"/>
        <v>Dutot</v>
      </c>
      <c r="P30" s="28" t="str">
        <f t="shared" ca="1" si="13"/>
        <v>Dutot</v>
      </c>
      <c r="Q30" s="28" t="str">
        <f t="shared" ca="1" si="13"/>
        <v>Dutot</v>
      </c>
      <c r="R30" s="29" t="str">
        <f t="shared" ca="1" si="13"/>
        <v>Dutot</v>
      </c>
      <c r="S30" s="29" t="str">
        <f t="shared" ca="1" si="13"/>
        <v>Dutot</v>
      </c>
      <c r="T30" s="34" t="str">
        <f t="shared" ca="1" si="13"/>
        <v>Dutot</v>
      </c>
    </row>
    <row r="31" spans="2:21">
      <c r="B31" s="10">
        <v>201510</v>
      </c>
      <c r="C31" s="55">
        <f t="shared" si="6"/>
        <v>101.66874266021051</v>
      </c>
      <c r="D31" s="8"/>
      <c r="E31" s="8"/>
      <c r="F31" s="8"/>
    </row>
    <row r="32" spans="2:21" ht="15.75" thickBot="1">
      <c r="B32" s="14">
        <v>201511</v>
      </c>
      <c r="C32" s="56">
        <f t="shared" si="6"/>
        <v>101.66874266021051</v>
      </c>
      <c r="D32" s="8"/>
      <c r="E32" s="8"/>
      <c r="F32" s="8"/>
    </row>
    <row r="33" spans="2:20">
      <c r="B33" s="16"/>
      <c r="C33" s="8"/>
      <c r="D33" s="8"/>
      <c r="E33" s="8"/>
      <c r="F33" s="8"/>
      <c r="J33" s="2">
        <f ca="1">IF($J$36=TRUE,J23,"")</f>
        <v>100</v>
      </c>
      <c r="K33" s="2">
        <f t="shared" ref="K33:T33" ca="1" si="14">IF($J$36=TRUE,K23,"")</f>
        <v>100</v>
      </c>
      <c r="L33" s="2">
        <f t="shared" ca="1" si="14"/>
        <v>97.775305895439374</v>
      </c>
      <c r="M33" s="2">
        <f t="shared" ca="1" si="14"/>
        <v>102.21975033988382</v>
      </c>
      <c r="N33" s="2">
        <f t="shared" ca="1" si="14"/>
        <v>102.21975033988382</v>
      </c>
      <c r="O33" s="2">
        <f t="shared" ca="1" si="14"/>
        <v>102.21975033988382</v>
      </c>
      <c r="P33" s="2">
        <f t="shared" ca="1" si="14"/>
        <v>102.21975033988382</v>
      </c>
      <c r="Q33" s="2">
        <f t="shared" ca="1" si="14"/>
        <v>102.21975033988382</v>
      </c>
      <c r="R33" s="2">
        <f t="shared" ca="1" si="14"/>
        <v>103.04733654678037</v>
      </c>
      <c r="S33" s="2">
        <f t="shared" ca="1" si="14"/>
        <v>102.21975033988382</v>
      </c>
      <c r="T33" s="2">
        <f t="shared" ca="1" si="14"/>
        <v>102.21975033988382</v>
      </c>
    </row>
    <row r="34" spans="2:20" ht="15.75" thickBot="1">
      <c r="B34" s="1" t="s">
        <v>41</v>
      </c>
      <c r="C34" s="11"/>
      <c r="D34" s="8"/>
      <c r="E34" s="8"/>
      <c r="F34" s="8"/>
      <c r="J34" s="2">
        <f ca="1">IF($J$37=TRUE,J24,"")</f>
        <v>100</v>
      </c>
      <c r="K34" s="2">
        <f t="shared" ref="K34:T34" ca="1" si="15">IF($J$37=TRUE,K24,"")</f>
        <v>100</v>
      </c>
      <c r="L34" s="2">
        <f t="shared" ca="1" si="15"/>
        <v>97.669152109668829</v>
      </c>
      <c r="M34" s="2">
        <f t="shared" ca="1" si="15"/>
        <v>101.66874266021051</v>
      </c>
      <c r="N34" s="2">
        <f t="shared" ca="1" si="15"/>
        <v>101.66874266021051</v>
      </c>
      <c r="O34" s="2">
        <f t="shared" ca="1" si="15"/>
        <v>101.66874266021051</v>
      </c>
      <c r="P34" s="2">
        <f t="shared" ca="1" si="15"/>
        <v>101.66874266021051</v>
      </c>
      <c r="Q34" s="2">
        <f t="shared" ca="1" si="15"/>
        <v>101.66874266021051</v>
      </c>
      <c r="R34" s="2">
        <f t="shared" ca="1" si="15"/>
        <v>102.49654864119364</v>
      </c>
      <c r="S34" s="2">
        <f t="shared" ca="1" si="15"/>
        <v>101.66874266021051</v>
      </c>
      <c r="T34" s="2">
        <f t="shared" ca="1" si="15"/>
        <v>101.66874266021051</v>
      </c>
    </row>
    <row r="35" spans="2:20" ht="15.75" thickBot="1">
      <c r="B35" s="107" t="s">
        <v>26</v>
      </c>
      <c r="C35" s="108"/>
      <c r="D35" s="4"/>
      <c r="E35" s="4"/>
      <c r="F35" s="4"/>
      <c r="J35" s="2">
        <f ca="1">IF($J$38=TRUE,J25,"")</f>
        <v>100</v>
      </c>
      <c r="K35" s="2">
        <f t="shared" ref="K35:T35" ca="1" si="16">IF($J$38=TRUE,K25,"")</f>
        <v>100</v>
      </c>
      <c r="L35" s="2">
        <f t="shared" ca="1" si="16"/>
        <v>95.757318625371241</v>
      </c>
      <c r="M35" s="2">
        <f t="shared" ca="1" si="16"/>
        <v>97.030123037759864</v>
      </c>
      <c r="N35" s="2">
        <f t="shared" ca="1" si="16"/>
        <v>97.030123037759864</v>
      </c>
      <c r="O35" s="2">
        <f t="shared" ca="1" si="16"/>
        <v>97.030123037759864</v>
      </c>
      <c r="P35" s="2">
        <f t="shared" ca="1" si="16"/>
        <v>97.030123037759864</v>
      </c>
      <c r="Q35" s="2">
        <f t="shared" ca="1" si="16"/>
        <v>97.030123037759864</v>
      </c>
      <c r="R35" s="2">
        <f t="shared" ca="1" si="16"/>
        <v>97.79380568519305</v>
      </c>
      <c r="S35" s="2">
        <f t="shared" ca="1" si="16"/>
        <v>97.030123037759864</v>
      </c>
      <c r="T35" s="2">
        <f t="shared" ca="1" si="16"/>
        <v>97.030123037759864</v>
      </c>
    </row>
    <row r="36" spans="2:20">
      <c r="B36" s="7">
        <v>201501</v>
      </c>
      <c r="C36" s="54">
        <f t="shared" ref="C36:C46" si="17">(H50/$H$50)*100</f>
        <v>100</v>
      </c>
      <c r="D36" s="8"/>
      <c r="E36" s="8"/>
      <c r="F36" s="8"/>
      <c r="J36" s="2" t="b">
        <v>1</v>
      </c>
    </row>
    <row r="37" spans="2:20">
      <c r="B37" s="10">
        <v>201502</v>
      </c>
      <c r="C37" s="55">
        <f t="shared" si="17"/>
        <v>100</v>
      </c>
      <c r="D37" s="8"/>
      <c r="E37" s="8"/>
      <c r="F37" s="8"/>
      <c r="J37" s="2" t="b">
        <v>1</v>
      </c>
    </row>
    <row r="38" spans="2:20">
      <c r="B38" s="12">
        <v>201503</v>
      </c>
      <c r="C38" s="54">
        <f t="shared" si="17"/>
        <v>95.757318625371241</v>
      </c>
      <c r="D38" s="8"/>
      <c r="E38" s="8"/>
      <c r="F38" s="8"/>
      <c r="J38" s="2" t="b">
        <v>1</v>
      </c>
    </row>
    <row r="39" spans="2:20">
      <c r="B39" s="10">
        <v>201504</v>
      </c>
      <c r="C39" s="55">
        <f t="shared" si="17"/>
        <v>97.030123037759864</v>
      </c>
      <c r="D39" s="8"/>
      <c r="E39" s="8"/>
      <c r="F39" s="8"/>
    </row>
    <row r="40" spans="2:20">
      <c r="B40" s="12">
        <v>201505</v>
      </c>
      <c r="C40" s="54">
        <f t="shared" si="17"/>
        <v>97.030123037759864</v>
      </c>
      <c r="D40" s="8"/>
      <c r="E40" s="8"/>
      <c r="F40" s="8"/>
    </row>
    <row r="41" spans="2:20">
      <c r="B41" s="10">
        <v>201506</v>
      </c>
      <c r="C41" s="55">
        <f t="shared" si="17"/>
        <v>97.030123037759864</v>
      </c>
      <c r="D41" s="8"/>
      <c r="E41" s="8"/>
      <c r="F41" s="8"/>
    </row>
    <row r="42" spans="2:20">
      <c r="B42" s="12">
        <v>201507</v>
      </c>
      <c r="C42" s="54">
        <f t="shared" si="17"/>
        <v>97.030123037759864</v>
      </c>
      <c r="D42" s="8"/>
      <c r="E42" s="8"/>
      <c r="F42" s="8"/>
    </row>
    <row r="43" spans="2:20">
      <c r="B43" s="10">
        <v>201508</v>
      </c>
      <c r="C43" s="55">
        <f t="shared" si="17"/>
        <v>97.030123037759864</v>
      </c>
      <c r="D43" s="8"/>
      <c r="E43" s="8"/>
      <c r="F43" s="8"/>
    </row>
    <row r="44" spans="2:20">
      <c r="B44" s="12">
        <v>201509</v>
      </c>
      <c r="C44" s="54">
        <f t="shared" si="17"/>
        <v>97.79380568519305</v>
      </c>
      <c r="D44" s="8"/>
      <c r="E44" s="8"/>
      <c r="F44" s="8"/>
    </row>
    <row r="45" spans="2:20">
      <c r="B45" s="10">
        <v>201510</v>
      </c>
      <c r="C45" s="55">
        <f t="shared" si="17"/>
        <v>97.030123037759864</v>
      </c>
      <c r="D45" s="8"/>
      <c r="E45" s="8"/>
      <c r="F45" s="8"/>
    </row>
    <row r="46" spans="2:20" ht="15.75" thickBot="1">
      <c r="B46" s="14">
        <v>201511</v>
      </c>
      <c r="C46" s="56">
        <f t="shared" si="17"/>
        <v>97.030123037759864</v>
      </c>
      <c r="D46" s="8"/>
      <c r="E46" s="8"/>
      <c r="F46" s="8"/>
    </row>
    <row r="47" spans="2:20">
      <c r="B47" s="16"/>
      <c r="C47" s="8"/>
      <c r="D47" s="8"/>
      <c r="E47" s="8"/>
      <c r="F47" s="8"/>
    </row>
    <row r="48" spans="2:20" ht="15.75" thickBot="1">
      <c r="B48" s="1" t="s">
        <v>42</v>
      </c>
    </row>
    <row r="49" spans="2:14" ht="15.75" thickBot="1">
      <c r="B49" s="35" t="s">
        <v>44</v>
      </c>
      <c r="C49" s="46" t="str">
        <f>E8</f>
        <v>Shop 1</v>
      </c>
      <c r="D49" s="47" t="str">
        <f>E9</f>
        <v>Shop 2</v>
      </c>
      <c r="E49" s="47" t="str">
        <f>E10</f>
        <v>Shop 3</v>
      </c>
      <c r="F49" s="47" t="str">
        <f>E11</f>
        <v>Shop 4</v>
      </c>
      <c r="G49" s="47" t="str">
        <f>E12</f>
        <v>Shop 5</v>
      </c>
      <c r="H49" s="49" t="s">
        <v>31</v>
      </c>
    </row>
    <row r="50" spans="2:14">
      <c r="B50" s="7">
        <v>201501</v>
      </c>
      <c r="C50" s="80">
        <v>135</v>
      </c>
      <c r="D50" s="81">
        <v>489</v>
      </c>
      <c r="E50" s="82">
        <v>399</v>
      </c>
      <c r="F50" s="82">
        <v>899</v>
      </c>
      <c r="G50" s="82">
        <v>435</v>
      </c>
      <c r="H50" s="50">
        <f t="shared" ref="H50:H60" si="18">AVERAGE(C50:G50)</f>
        <v>471.4</v>
      </c>
    </row>
    <row r="51" spans="2:14">
      <c r="B51" s="36">
        <v>201502</v>
      </c>
      <c r="C51" s="83">
        <v>135</v>
      </c>
      <c r="D51" s="84">
        <v>489</v>
      </c>
      <c r="E51" s="85">
        <v>399</v>
      </c>
      <c r="F51" s="85">
        <v>899</v>
      </c>
      <c r="G51" s="85">
        <v>435</v>
      </c>
      <c r="H51" s="51">
        <f t="shared" si="18"/>
        <v>471.4</v>
      </c>
    </row>
    <row r="52" spans="2:14">
      <c r="B52" s="12">
        <v>201503</v>
      </c>
      <c r="C52" s="86">
        <v>135</v>
      </c>
      <c r="D52" s="87">
        <v>489</v>
      </c>
      <c r="E52" s="88">
        <v>399</v>
      </c>
      <c r="F52" s="88">
        <v>799</v>
      </c>
      <c r="G52" s="88">
        <v>435</v>
      </c>
      <c r="H52" s="52">
        <f t="shared" si="18"/>
        <v>451.4</v>
      </c>
    </row>
    <row r="53" spans="2:14">
      <c r="B53" s="36">
        <v>201504</v>
      </c>
      <c r="C53" s="83">
        <v>165</v>
      </c>
      <c r="D53" s="84">
        <v>489</v>
      </c>
      <c r="E53" s="85">
        <v>399</v>
      </c>
      <c r="F53" s="85">
        <v>799</v>
      </c>
      <c r="G53" s="85">
        <v>435</v>
      </c>
      <c r="H53" s="51">
        <f t="shared" si="18"/>
        <v>457.4</v>
      </c>
    </row>
    <row r="54" spans="2:14">
      <c r="B54" s="12">
        <v>201505</v>
      </c>
      <c r="C54" s="86">
        <v>165</v>
      </c>
      <c r="D54" s="87">
        <v>489</v>
      </c>
      <c r="E54" s="88">
        <v>399</v>
      </c>
      <c r="F54" s="88">
        <v>799</v>
      </c>
      <c r="G54" s="88">
        <v>435</v>
      </c>
      <c r="H54" s="52">
        <f t="shared" si="18"/>
        <v>457.4</v>
      </c>
    </row>
    <row r="55" spans="2:14">
      <c r="B55" s="36">
        <v>201506</v>
      </c>
      <c r="C55" s="83">
        <v>165</v>
      </c>
      <c r="D55" s="84">
        <v>489</v>
      </c>
      <c r="E55" s="85">
        <v>399</v>
      </c>
      <c r="F55" s="85">
        <v>799</v>
      </c>
      <c r="G55" s="85">
        <v>435</v>
      </c>
      <c r="H55" s="51">
        <f t="shared" si="18"/>
        <v>457.4</v>
      </c>
    </row>
    <row r="56" spans="2:14">
      <c r="B56" s="12">
        <v>201507</v>
      </c>
      <c r="C56" s="86">
        <v>165</v>
      </c>
      <c r="D56" s="87">
        <v>489</v>
      </c>
      <c r="E56" s="88">
        <v>399</v>
      </c>
      <c r="F56" s="88">
        <v>799</v>
      </c>
      <c r="G56" s="88">
        <v>435</v>
      </c>
      <c r="H56" s="52">
        <f t="shared" si="18"/>
        <v>457.4</v>
      </c>
    </row>
    <row r="57" spans="2:14">
      <c r="B57" s="36">
        <v>201508</v>
      </c>
      <c r="C57" s="83">
        <v>165</v>
      </c>
      <c r="D57" s="84">
        <v>489</v>
      </c>
      <c r="E57" s="85">
        <v>399</v>
      </c>
      <c r="F57" s="85">
        <v>799</v>
      </c>
      <c r="G57" s="85">
        <v>435</v>
      </c>
      <c r="H57" s="51">
        <f t="shared" si="18"/>
        <v>457.4</v>
      </c>
    </row>
    <row r="58" spans="2:14">
      <c r="B58" s="12">
        <v>201509</v>
      </c>
      <c r="C58" s="86">
        <v>165</v>
      </c>
      <c r="D58" s="87">
        <v>489</v>
      </c>
      <c r="E58" s="88">
        <v>399</v>
      </c>
      <c r="F58" s="88">
        <v>799</v>
      </c>
      <c r="G58" s="88">
        <v>453</v>
      </c>
      <c r="H58" s="52">
        <f t="shared" si="18"/>
        <v>461</v>
      </c>
    </row>
    <row r="59" spans="2:14" ht="15.75" thickBot="1">
      <c r="B59" s="36">
        <v>201510</v>
      </c>
      <c r="C59" s="83">
        <v>165</v>
      </c>
      <c r="D59" s="84">
        <v>489</v>
      </c>
      <c r="E59" s="85">
        <v>399</v>
      </c>
      <c r="F59" s="85">
        <v>799</v>
      </c>
      <c r="G59" s="85">
        <v>435</v>
      </c>
      <c r="H59" s="51">
        <f t="shared" si="18"/>
        <v>457.4</v>
      </c>
    </row>
    <row r="60" spans="2:14" ht="15.75" thickBot="1">
      <c r="B60" s="14">
        <v>201511</v>
      </c>
      <c r="C60" s="89">
        <v>165</v>
      </c>
      <c r="D60" s="90">
        <v>489</v>
      </c>
      <c r="E60" s="91">
        <v>399</v>
      </c>
      <c r="F60" s="91">
        <v>799</v>
      </c>
      <c r="G60" s="91">
        <v>435</v>
      </c>
      <c r="H60" s="53">
        <f t="shared" si="18"/>
        <v>457.4</v>
      </c>
      <c r="L60" s="92" t="s">
        <v>27</v>
      </c>
      <c r="M60" s="38" t="s">
        <v>29</v>
      </c>
      <c r="N60" s="93" t="s">
        <v>30</v>
      </c>
    </row>
    <row r="61" spans="2:14" ht="15.75" thickBot="1">
      <c r="B61" s="16"/>
      <c r="C61" s="8"/>
      <c r="D61" s="8"/>
      <c r="E61" s="8"/>
      <c r="F61" s="8"/>
      <c r="G61" s="8"/>
      <c r="H61" s="8"/>
      <c r="L61" s="40"/>
      <c r="M61" s="41"/>
      <c r="N61" s="42"/>
    </row>
    <row r="62" spans="2:14" ht="15.75" thickBot="1">
      <c r="B62" s="1" t="s">
        <v>43</v>
      </c>
    </row>
    <row r="63" spans="2:14" ht="15.75" thickBot="1">
      <c r="B63" s="35" t="s">
        <v>44</v>
      </c>
      <c r="C63" s="46" t="str">
        <f>E8</f>
        <v>Shop 1</v>
      </c>
      <c r="D63" s="47" t="str">
        <f>D49</f>
        <v>Shop 2</v>
      </c>
      <c r="E63" s="47" t="str">
        <f>E49</f>
        <v>Shop 3</v>
      </c>
      <c r="F63" s="47" t="str">
        <f>F49</f>
        <v>Shop 4</v>
      </c>
      <c r="G63" s="48" t="str">
        <f>E12</f>
        <v>Shop 5</v>
      </c>
    </row>
    <row r="64" spans="2:14">
      <c r="B64" s="43">
        <v>201501</v>
      </c>
      <c r="C64" s="94">
        <f>C50/$C$50</f>
        <v>1</v>
      </c>
      <c r="D64" s="102">
        <f>D50/$D$50</f>
        <v>1</v>
      </c>
      <c r="E64" s="102">
        <f>E50/$E$50</f>
        <v>1</v>
      </c>
      <c r="F64" s="102">
        <f>F50/$F$50</f>
        <v>1</v>
      </c>
      <c r="G64" s="99">
        <f>G50/$G$50</f>
        <v>1</v>
      </c>
    </row>
    <row r="65" spans="2:7">
      <c r="B65" s="44">
        <v>201502</v>
      </c>
      <c r="C65" s="95">
        <f t="shared" ref="C65:C74" si="19">C51/$C$50</f>
        <v>1</v>
      </c>
      <c r="D65" s="98">
        <f t="shared" ref="D65:D74" si="20">D51/$D$50</f>
        <v>1</v>
      </c>
      <c r="E65" s="98">
        <f t="shared" ref="E65:E74" si="21">E51/$E$50</f>
        <v>1</v>
      </c>
      <c r="F65" s="98">
        <f t="shared" ref="F65:F74" si="22">F51/$F$50</f>
        <v>1</v>
      </c>
      <c r="G65" s="100">
        <f t="shared" ref="G65:G74" si="23">G51/$G$50</f>
        <v>1</v>
      </c>
    </row>
    <row r="66" spans="2:7">
      <c r="B66" s="43">
        <v>201503</v>
      </c>
      <c r="C66" s="94">
        <f>C52/$C$50</f>
        <v>1</v>
      </c>
      <c r="D66" s="102">
        <f t="shared" si="20"/>
        <v>1</v>
      </c>
      <c r="E66" s="102">
        <f t="shared" si="21"/>
        <v>1</v>
      </c>
      <c r="F66" s="102">
        <f t="shared" si="22"/>
        <v>0.88876529477196886</v>
      </c>
      <c r="G66" s="99">
        <f t="shared" si="23"/>
        <v>1</v>
      </c>
    </row>
    <row r="67" spans="2:7">
      <c r="B67" s="44">
        <v>201504</v>
      </c>
      <c r="C67" s="95">
        <f t="shared" si="19"/>
        <v>1.2222222222222223</v>
      </c>
      <c r="D67" s="98">
        <f t="shared" si="20"/>
        <v>1</v>
      </c>
      <c r="E67" s="98">
        <f t="shared" si="21"/>
        <v>1</v>
      </c>
      <c r="F67" s="98">
        <f t="shared" si="22"/>
        <v>0.88876529477196886</v>
      </c>
      <c r="G67" s="100">
        <f t="shared" si="23"/>
        <v>1</v>
      </c>
    </row>
    <row r="68" spans="2:7">
      <c r="B68" s="43">
        <v>201505</v>
      </c>
      <c r="C68" s="94">
        <f t="shared" si="19"/>
        <v>1.2222222222222223</v>
      </c>
      <c r="D68" s="102">
        <f>D54/$D$50</f>
        <v>1</v>
      </c>
      <c r="E68" s="102">
        <f t="shared" si="21"/>
        <v>1</v>
      </c>
      <c r="F68" s="102">
        <f t="shared" si="22"/>
        <v>0.88876529477196886</v>
      </c>
      <c r="G68" s="99">
        <f t="shared" si="23"/>
        <v>1</v>
      </c>
    </row>
    <row r="69" spans="2:7">
      <c r="B69" s="44">
        <v>201506</v>
      </c>
      <c r="C69" s="95">
        <f t="shared" si="19"/>
        <v>1.2222222222222223</v>
      </c>
      <c r="D69" s="98">
        <f t="shared" si="20"/>
        <v>1</v>
      </c>
      <c r="E69" s="98">
        <f t="shared" si="21"/>
        <v>1</v>
      </c>
      <c r="F69" s="98">
        <f t="shared" si="22"/>
        <v>0.88876529477196886</v>
      </c>
      <c r="G69" s="100">
        <f t="shared" si="23"/>
        <v>1</v>
      </c>
    </row>
    <row r="70" spans="2:7">
      <c r="B70" s="43">
        <v>201507</v>
      </c>
      <c r="C70" s="94">
        <f t="shared" si="19"/>
        <v>1.2222222222222223</v>
      </c>
      <c r="D70" s="102">
        <f t="shared" si="20"/>
        <v>1</v>
      </c>
      <c r="E70" s="102">
        <f t="shared" si="21"/>
        <v>1</v>
      </c>
      <c r="F70" s="102">
        <f t="shared" si="22"/>
        <v>0.88876529477196886</v>
      </c>
      <c r="G70" s="99">
        <f t="shared" si="23"/>
        <v>1</v>
      </c>
    </row>
    <row r="71" spans="2:7">
      <c r="B71" s="44">
        <v>201508</v>
      </c>
      <c r="C71" s="95">
        <f t="shared" si="19"/>
        <v>1.2222222222222223</v>
      </c>
      <c r="D71" s="98">
        <f t="shared" si="20"/>
        <v>1</v>
      </c>
      <c r="E71" s="98">
        <f t="shared" si="21"/>
        <v>1</v>
      </c>
      <c r="F71" s="98">
        <f t="shared" si="22"/>
        <v>0.88876529477196886</v>
      </c>
      <c r="G71" s="100">
        <f t="shared" si="23"/>
        <v>1</v>
      </c>
    </row>
    <row r="72" spans="2:7">
      <c r="B72" s="43">
        <v>201509</v>
      </c>
      <c r="C72" s="94">
        <f t="shared" si="19"/>
        <v>1.2222222222222223</v>
      </c>
      <c r="D72" s="102">
        <f t="shared" si="20"/>
        <v>1</v>
      </c>
      <c r="E72" s="102">
        <f t="shared" si="21"/>
        <v>1</v>
      </c>
      <c r="F72" s="102">
        <f t="shared" si="22"/>
        <v>0.88876529477196886</v>
      </c>
      <c r="G72" s="99">
        <f t="shared" si="23"/>
        <v>1.0413793103448277</v>
      </c>
    </row>
    <row r="73" spans="2:7">
      <c r="B73" s="44">
        <v>201510</v>
      </c>
      <c r="C73" s="95">
        <f t="shared" si="19"/>
        <v>1.2222222222222223</v>
      </c>
      <c r="D73" s="98">
        <f t="shared" si="20"/>
        <v>1</v>
      </c>
      <c r="E73" s="98">
        <f t="shared" si="21"/>
        <v>1</v>
      </c>
      <c r="F73" s="98">
        <f t="shared" si="22"/>
        <v>0.88876529477196886</v>
      </c>
      <c r="G73" s="100">
        <f t="shared" si="23"/>
        <v>1</v>
      </c>
    </row>
    <row r="74" spans="2:7" ht="15.75" thickBot="1">
      <c r="B74" s="45">
        <v>201511</v>
      </c>
      <c r="C74" s="97">
        <f t="shared" si="19"/>
        <v>1.2222222222222223</v>
      </c>
      <c r="D74" s="96">
        <f t="shared" si="20"/>
        <v>1</v>
      </c>
      <c r="E74" s="96">
        <f t="shared" si="21"/>
        <v>1</v>
      </c>
      <c r="F74" s="96">
        <f t="shared" si="22"/>
        <v>0.88876529477196886</v>
      </c>
      <c r="G74" s="101">
        <f t="shared" si="23"/>
        <v>1</v>
      </c>
    </row>
  </sheetData>
  <mergeCells count="33">
    <mergeCell ref="J27:J30"/>
    <mergeCell ref="H28:I28"/>
    <mergeCell ref="H29:I29"/>
    <mergeCell ref="H30:I30"/>
    <mergeCell ref="B21:C21"/>
    <mergeCell ref="H22:I22"/>
    <mergeCell ref="H23:I23"/>
    <mergeCell ref="B35:C35"/>
    <mergeCell ref="H25:I25"/>
    <mergeCell ref="H27:I27"/>
    <mergeCell ref="H24:I24"/>
    <mergeCell ref="M13:N13"/>
    <mergeCell ref="M14:N14"/>
    <mergeCell ref="M15:N15"/>
    <mergeCell ref="M16:N16"/>
    <mergeCell ref="M17:N17"/>
    <mergeCell ref="J18:L18"/>
    <mergeCell ref="M18:N18"/>
    <mergeCell ref="J19:L19"/>
    <mergeCell ref="M19:N19"/>
    <mergeCell ref="E10:F10"/>
    <mergeCell ref="M10:N10"/>
    <mergeCell ref="E11:F11"/>
    <mergeCell ref="M11:N11"/>
    <mergeCell ref="E12:F12"/>
    <mergeCell ref="M12:N12"/>
    <mergeCell ref="E9:F9"/>
    <mergeCell ref="M9:N9"/>
    <mergeCell ref="B7:C7"/>
    <mergeCell ref="E7:F7"/>
    <mergeCell ref="M7:N7"/>
    <mergeCell ref="E8:F8"/>
    <mergeCell ref="M8:N8"/>
  </mergeCells>
  <conditionalFormatting sqref="J8:M8 J9:L15">
    <cfRule type="duplicateValues" dxfId="36" priority="37"/>
  </conditionalFormatting>
  <conditionalFormatting sqref="J9:M9">
    <cfRule type="duplicateValues" dxfId="35" priority="36"/>
  </conditionalFormatting>
  <conditionalFormatting sqref="J10:M10">
    <cfRule type="duplicateValues" dxfId="34" priority="35"/>
  </conditionalFormatting>
  <conditionalFormatting sqref="J11:M11">
    <cfRule type="duplicateValues" dxfId="33" priority="34"/>
  </conditionalFormatting>
  <conditionalFormatting sqref="J12:M12">
    <cfRule type="duplicateValues" dxfId="32" priority="33"/>
  </conditionalFormatting>
  <conditionalFormatting sqref="J13:M13">
    <cfRule type="duplicateValues" dxfId="31" priority="32"/>
  </conditionalFormatting>
  <conditionalFormatting sqref="J14:M14">
    <cfRule type="duplicateValues" dxfId="30" priority="31"/>
  </conditionalFormatting>
  <conditionalFormatting sqref="J15:M15">
    <cfRule type="duplicateValues" dxfId="29" priority="30"/>
  </conditionalFormatting>
  <conditionalFormatting sqref="J16:M16">
    <cfRule type="duplicateValues" dxfId="28" priority="29"/>
  </conditionalFormatting>
  <conditionalFormatting sqref="J17:M17">
    <cfRule type="duplicateValues" dxfId="27" priority="28"/>
  </conditionalFormatting>
  <conditionalFormatting sqref="K28 K26">
    <cfRule type="duplicateValues" dxfId="26" priority="27"/>
  </conditionalFormatting>
  <conditionalFormatting sqref="L28 L26">
    <cfRule type="duplicateValues" dxfId="25" priority="26"/>
  </conditionalFormatting>
  <conditionalFormatting sqref="M28 M26">
    <cfRule type="duplicateValues" dxfId="24" priority="25"/>
  </conditionalFormatting>
  <conditionalFormatting sqref="P28 P26">
    <cfRule type="duplicateValues" dxfId="23" priority="24"/>
  </conditionalFormatting>
  <conditionalFormatting sqref="Q28 Q26">
    <cfRule type="duplicateValues" dxfId="22" priority="23"/>
  </conditionalFormatting>
  <conditionalFormatting sqref="R28">
    <cfRule type="duplicateValues" dxfId="21" priority="22"/>
  </conditionalFormatting>
  <conditionalFormatting sqref="S26">
    <cfRule type="duplicateValues" dxfId="20" priority="21"/>
  </conditionalFormatting>
  <conditionalFormatting sqref="T28 T26">
    <cfRule type="duplicateValues" dxfId="19" priority="20"/>
  </conditionalFormatting>
  <conditionalFormatting sqref="K26:K27">
    <cfRule type="duplicateValues" dxfId="18" priority="19"/>
  </conditionalFormatting>
  <conditionalFormatting sqref="L26:L27">
    <cfRule type="duplicateValues" dxfId="17" priority="18"/>
  </conditionalFormatting>
  <conditionalFormatting sqref="M26:M27">
    <cfRule type="duplicateValues" dxfId="16" priority="17"/>
  </conditionalFormatting>
  <conditionalFormatting sqref="P26:P27">
    <cfRule type="duplicateValues" dxfId="15" priority="16"/>
  </conditionalFormatting>
  <conditionalFormatting sqref="Q26:Q27">
    <cfRule type="duplicateValues" dxfId="14" priority="15"/>
  </conditionalFormatting>
  <conditionalFormatting sqref="R27">
    <cfRule type="duplicateValues" dxfId="13" priority="14"/>
  </conditionalFormatting>
  <conditionalFormatting sqref="S26:S27">
    <cfRule type="duplicateValues" dxfId="12" priority="13"/>
  </conditionalFormatting>
  <conditionalFormatting sqref="T26:T27">
    <cfRule type="duplicateValues" dxfId="11" priority="12"/>
  </conditionalFormatting>
  <conditionalFormatting sqref="T28 P23:Q25 T23:T25 K28:M28 P28:R28 K23:M25">
    <cfRule type="duplicateValues" dxfId="10" priority="11"/>
  </conditionalFormatting>
  <conditionalFormatting sqref="S23:S25 S28">
    <cfRule type="duplicateValues" dxfId="9" priority="10"/>
  </conditionalFormatting>
  <conditionalFormatting sqref="P27:Q27 K23:M25 P23:Q25 K27:M27">
    <cfRule type="duplicateValues" dxfId="8" priority="9"/>
  </conditionalFormatting>
  <conditionalFormatting sqref="R23:R25 R27">
    <cfRule type="duplicateValues" dxfId="7" priority="8"/>
  </conditionalFormatting>
  <conditionalFormatting sqref="R23:R25 R28">
    <cfRule type="duplicateValues" dxfId="6" priority="7"/>
  </conditionalFormatting>
  <conditionalFormatting sqref="S23:S25 S27">
    <cfRule type="duplicateValues" dxfId="5" priority="6"/>
  </conditionalFormatting>
  <conditionalFormatting sqref="T23:T25 T27">
    <cfRule type="duplicateValues" dxfId="4" priority="5"/>
  </conditionalFormatting>
  <conditionalFormatting sqref="O23:O25 O27">
    <cfRule type="duplicateValues" dxfId="3" priority="4"/>
  </conditionalFormatting>
  <conditionalFormatting sqref="N23:N25 N27">
    <cfRule type="duplicateValues" dxfId="2" priority="3"/>
  </conditionalFormatting>
  <conditionalFormatting sqref="N28 N23:N25">
    <cfRule type="duplicateValues" dxfId="1" priority="2"/>
  </conditionalFormatting>
  <conditionalFormatting sqref="O28 O23:O25">
    <cfRule type="duplicateValues" dxfId="0" priority="1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6"/>
  <sheetViews>
    <sheetView workbookViewId="0"/>
  </sheetViews>
  <sheetFormatPr defaultRowHeight="15"/>
  <cols>
    <col min="1" max="1" width="11.7109375" style="103" customWidth="1"/>
    <col min="2" max="2" width="24.7109375" style="103" customWidth="1"/>
    <col min="3" max="3" width="26.7109375" style="103" customWidth="1"/>
    <col min="4" max="4" width="33.28515625" style="103" customWidth="1"/>
    <col min="5" max="5" width="15.85546875" style="103" customWidth="1"/>
    <col min="6" max="6" width="7.85546875" style="103" customWidth="1"/>
    <col min="7" max="16384" width="9.140625" style="103"/>
  </cols>
  <sheetData>
    <row r="1" spans="1:20">
      <c r="A1" s="103" t="s">
        <v>0</v>
      </c>
      <c r="B1" s="103" t="s">
        <v>1</v>
      </c>
      <c r="C1" s="103" t="s">
        <v>2</v>
      </c>
      <c r="D1" s="103" t="s">
        <v>3</v>
      </c>
      <c r="E1" s="103" t="s">
        <v>4</v>
      </c>
      <c r="F1" s="103" t="s">
        <v>5</v>
      </c>
      <c r="G1" s="103" t="s">
        <v>6</v>
      </c>
      <c r="H1" s="103" t="s">
        <v>7</v>
      </c>
      <c r="I1" s="103" t="s">
        <v>8</v>
      </c>
      <c r="J1" s="103" t="s">
        <v>9</v>
      </c>
      <c r="K1" s="103" t="s">
        <v>10</v>
      </c>
      <c r="L1" s="103" t="s">
        <v>11</v>
      </c>
      <c r="M1" s="103" t="s">
        <v>12</v>
      </c>
      <c r="N1" s="103" t="s">
        <v>13</v>
      </c>
      <c r="O1" s="103" t="s">
        <v>14</v>
      </c>
      <c r="P1" s="103" t="s">
        <v>15</v>
      </c>
      <c r="Q1" s="103" t="s">
        <v>16</v>
      </c>
      <c r="R1" s="103" t="s">
        <v>17</v>
      </c>
      <c r="S1" s="103" t="s">
        <v>18</v>
      </c>
      <c r="T1" s="103" t="s">
        <v>19</v>
      </c>
    </row>
    <row r="2" spans="1:20">
      <c r="A2" s="103">
        <v>201501</v>
      </c>
      <c r="B2" s="103">
        <v>430104</v>
      </c>
      <c r="C2" s="103" t="s">
        <v>54</v>
      </c>
      <c r="D2" s="103">
        <v>3</v>
      </c>
      <c r="E2" s="103">
        <v>945</v>
      </c>
      <c r="F2" s="103">
        <v>135</v>
      </c>
      <c r="G2" s="103" t="s">
        <v>21</v>
      </c>
      <c r="H2" s="103" t="s">
        <v>21</v>
      </c>
      <c r="I2" s="103">
        <v>1.038</v>
      </c>
      <c r="J2" s="103">
        <v>3.7999999999999999E-2</v>
      </c>
      <c r="K2" s="103">
        <v>62.13</v>
      </c>
      <c r="L2" s="103">
        <v>3</v>
      </c>
      <c r="M2" s="103">
        <v>201402</v>
      </c>
      <c r="N2" s="103">
        <v>201501</v>
      </c>
      <c r="O2" s="103">
        <v>11</v>
      </c>
      <c r="P2" s="103">
        <v>1</v>
      </c>
      <c r="Q2" s="103">
        <v>1</v>
      </c>
      <c r="R2" s="103">
        <v>130</v>
      </c>
      <c r="S2" s="103">
        <v>3</v>
      </c>
      <c r="T2" s="103">
        <v>1</v>
      </c>
    </row>
    <row r="3" spans="1:20">
      <c r="A3" s="103">
        <v>201502</v>
      </c>
      <c r="B3" s="103">
        <v>430104</v>
      </c>
      <c r="C3" s="103" t="s">
        <v>54</v>
      </c>
      <c r="D3" s="103">
        <v>3</v>
      </c>
      <c r="E3" s="103">
        <v>945</v>
      </c>
      <c r="F3" s="103">
        <v>135</v>
      </c>
      <c r="G3" s="103" t="s">
        <v>21</v>
      </c>
      <c r="H3" s="103" t="s">
        <v>21</v>
      </c>
      <c r="I3" s="103">
        <v>1</v>
      </c>
      <c r="J3" s="103">
        <v>0</v>
      </c>
      <c r="K3" s="103">
        <v>62.13</v>
      </c>
      <c r="L3" s="103">
        <v>3</v>
      </c>
      <c r="M3" s="103">
        <v>201502</v>
      </c>
      <c r="N3" s="103">
        <v>999999</v>
      </c>
      <c r="O3" s="103">
        <v>11</v>
      </c>
      <c r="P3" s="103">
        <v>1</v>
      </c>
      <c r="Q3" s="103">
        <v>1</v>
      </c>
      <c r="R3" s="103">
        <v>135</v>
      </c>
      <c r="S3" s="103">
        <v>3</v>
      </c>
      <c r="T3" s="103">
        <v>1</v>
      </c>
    </row>
    <row r="4" spans="1:20">
      <c r="A4" s="103">
        <v>201503</v>
      </c>
      <c r="B4" s="103">
        <v>430104</v>
      </c>
      <c r="C4" s="103" t="s">
        <v>54</v>
      </c>
      <c r="D4" s="103">
        <v>3</v>
      </c>
      <c r="E4" s="103">
        <v>945</v>
      </c>
      <c r="F4" s="103">
        <v>135</v>
      </c>
      <c r="G4" s="103" t="s">
        <v>21</v>
      </c>
      <c r="H4" s="103" t="s">
        <v>21</v>
      </c>
      <c r="I4" s="103">
        <v>1</v>
      </c>
      <c r="J4" s="103">
        <v>0</v>
      </c>
      <c r="K4" s="103">
        <v>62.13</v>
      </c>
      <c r="L4" s="103">
        <v>3</v>
      </c>
      <c r="M4" s="103">
        <v>201502</v>
      </c>
      <c r="N4" s="103">
        <v>999999</v>
      </c>
      <c r="O4" s="103">
        <v>11</v>
      </c>
      <c r="P4" s="103">
        <v>1</v>
      </c>
      <c r="Q4" s="103">
        <v>1</v>
      </c>
      <c r="R4" s="103">
        <v>135</v>
      </c>
      <c r="S4" s="103">
        <v>3</v>
      </c>
      <c r="T4" s="103">
        <v>1</v>
      </c>
    </row>
    <row r="5" spans="1:20">
      <c r="A5" s="103">
        <v>201504</v>
      </c>
      <c r="B5" s="103">
        <v>430104</v>
      </c>
      <c r="C5" s="103" t="s">
        <v>54</v>
      </c>
      <c r="D5" s="103">
        <v>4</v>
      </c>
      <c r="E5" s="103">
        <v>945</v>
      </c>
      <c r="F5" s="103">
        <v>165</v>
      </c>
      <c r="G5" s="103" t="s">
        <v>22</v>
      </c>
      <c r="H5" s="103" t="s">
        <v>22</v>
      </c>
      <c r="I5" s="103">
        <v>1.222</v>
      </c>
      <c r="J5" s="103">
        <v>0.20100000000000001</v>
      </c>
      <c r="K5" s="103">
        <v>62.13</v>
      </c>
      <c r="L5" s="103">
        <v>3</v>
      </c>
      <c r="M5" s="103">
        <v>201502</v>
      </c>
      <c r="N5" s="103">
        <v>999999</v>
      </c>
      <c r="O5" s="103">
        <v>11</v>
      </c>
      <c r="P5" s="103">
        <v>1</v>
      </c>
      <c r="Q5" s="103">
        <v>1</v>
      </c>
      <c r="R5" s="103">
        <v>135</v>
      </c>
      <c r="S5" s="103">
        <v>3</v>
      </c>
      <c r="T5" s="103">
        <v>1</v>
      </c>
    </row>
    <row r="6" spans="1:20">
      <c r="A6" s="103">
        <v>201505</v>
      </c>
      <c r="B6" s="103">
        <v>430104</v>
      </c>
      <c r="C6" s="103" t="s">
        <v>54</v>
      </c>
      <c r="D6" s="103">
        <v>3</v>
      </c>
      <c r="E6" s="103">
        <v>945</v>
      </c>
      <c r="F6" s="103">
        <v>165</v>
      </c>
      <c r="G6" s="103" t="s">
        <v>21</v>
      </c>
      <c r="H6" s="103" t="s">
        <v>21</v>
      </c>
      <c r="I6" s="103">
        <v>1.222</v>
      </c>
      <c r="J6" s="103">
        <v>0.20100000000000001</v>
      </c>
      <c r="K6" s="103">
        <v>62.13</v>
      </c>
      <c r="L6" s="103">
        <v>3</v>
      </c>
      <c r="M6" s="103">
        <v>201502</v>
      </c>
      <c r="N6" s="103">
        <v>999999</v>
      </c>
      <c r="O6" s="103">
        <v>11</v>
      </c>
      <c r="P6" s="103">
        <v>1</v>
      </c>
      <c r="Q6" s="103">
        <v>1</v>
      </c>
      <c r="R6" s="103">
        <v>135</v>
      </c>
      <c r="S6" s="103">
        <v>3</v>
      </c>
      <c r="T6" s="103">
        <v>1</v>
      </c>
    </row>
    <row r="7" spans="1:20">
      <c r="A7" s="103">
        <v>201506</v>
      </c>
      <c r="B7" s="103">
        <v>430104</v>
      </c>
      <c r="C7" s="103" t="s">
        <v>54</v>
      </c>
      <c r="D7" s="103">
        <v>3</v>
      </c>
      <c r="E7" s="103">
        <v>945</v>
      </c>
      <c r="F7" s="103">
        <v>165</v>
      </c>
      <c r="G7" s="103" t="s">
        <v>21</v>
      </c>
      <c r="H7" s="103" t="s">
        <v>21</v>
      </c>
      <c r="I7" s="103">
        <v>1.222</v>
      </c>
      <c r="J7" s="103">
        <v>0.20100000000000001</v>
      </c>
      <c r="K7" s="103">
        <v>62.13</v>
      </c>
      <c r="L7" s="103">
        <v>3</v>
      </c>
      <c r="M7" s="103">
        <v>201502</v>
      </c>
      <c r="N7" s="103">
        <v>999999</v>
      </c>
      <c r="O7" s="103">
        <v>11</v>
      </c>
      <c r="P7" s="103">
        <v>1</v>
      </c>
      <c r="Q7" s="103">
        <v>1</v>
      </c>
      <c r="R7" s="103">
        <v>135</v>
      </c>
      <c r="S7" s="103">
        <v>3</v>
      </c>
      <c r="T7" s="103">
        <v>1</v>
      </c>
    </row>
    <row r="8" spans="1:20">
      <c r="A8" s="103">
        <v>201507</v>
      </c>
      <c r="B8" s="103">
        <v>430104</v>
      </c>
      <c r="C8" s="103" t="s">
        <v>54</v>
      </c>
      <c r="D8" s="103">
        <v>3</v>
      </c>
      <c r="E8" s="103">
        <v>945</v>
      </c>
      <c r="F8" s="103">
        <v>165</v>
      </c>
      <c r="G8" s="103" t="s">
        <v>21</v>
      </c>
      <c r="H8" s="103" t="s">
        <v>21</v>
      </c>
      <c r="I8" s="103">
        <v>1.222</v>
      </c>
      <c r="J8" s="103">
        <v>0.20100000000000001</v>
      </c>
      <c r="K8" s="103">
        <v>62.13</v>
      </c>
      <c r="L8" s="103">
        <v>3</v>
      </c>
      <c r="M8" s="103">
        <v>201502</v>
      </c>
      <c r="N8" s="103">
        <v>999999</v>
      </c>
      <c r="O8" s="103">
        <v>11</v>
      </c>
      <c r="P8" s="103">
        <v>1</v>
      </c>
      <c r="Q8" s="103">
        <v>1</v>
      </c>
      <c r="R8" s="103">
        <v>135</v>
      </c>
      <c r="S8" s="103">
        <v>3</v>
      </c>
      <c r="T8" s="103">
        <v>1</v>
      </c>
    </row>
    <row r="9" spans="1:20">
      <c r="A9" s="103">
        <v>201508</v>
      </c>
      <c r="B9" s="103">
        <v>430104</v>
      </c>
      <c r="C9" s="103" t="s">
        <v>54</v>
      </c>
      <c r="D9" s="103">
        <v>3</v>
      </c>
      <c r="E9" s="103">
        <v>945</v>
      </c>
      <c r="F9" s="103">
        <v>165</v>
      </c>
      <c r="G9" s="103" t="s">
        <v>21</v>
      </c>
      <c r="H9" s="103" t="s">
        <v>21</v>
      </c>
      <c r="I9" s="103">
        <v>1.222</v>
      </c>
      <c r="J9" s="103">
        <v>0.20100000000000001</v>
      </c>
      <c r="K9" s="103">
        <v>62.13</v>
      </c>
      <c r="L9" s="103">
        <v>3</v>
      </c>
      <c r="M9" s="103">
        <v>201502</v>
      </c>
      <c r="N9" s="103">
        <v>999999</v>
      </c>
      <c r="O9" s="103">
        <v>11</v>
      </c>
      <c r="P9" s="103">
        <v>1</v>
      </c>
      <c r="Q9" s="103">
        <v>1</v>
      </c>
      <c r="R9" s="103">
        <v>135</v>
      </c>
      <c r="S9" s="103">
        <v>3</v>
      </c>
      <c r="T9" s="103">
        <v>1</v>
      </c>
    </row>
    <row r="10" spans="1:20">
      <c r="A10" s="103">
        <v>201509</v>
      </c>
      <c r="B10" s="103">
        <v>430104</v>
      </c>
      <c r="C10" s="103" t="s">
        <v>54</v>
      </c>
      <c r="D10" s="103">
        <v>3</v>
      </c>
      <c r="E10" s="103">
        <v>945</v>
      </c>
      <c r="F10" s="103">
        <v>165</v>
      </c>
      <c r="G10" s="103" t="s">
        <v>21</v>
      </c>
      <c r="H10" s="103" t="s">
        <v>21</v>
      </c>
      <c r="I10" s="103">
        <v>1.222</v>
      </c>
      <c r="J10" s="103">
        <v>0.20100000000000001</v>
      </c>
      <c r="K10" s="103">
        <v>62.13</v>
      </c>
      <c r="L10" s="103">
        <v>3</v>
      </c>
      <c r="M10" s="103">
        <v>201502</v>
      </c>
      <c r="N10" s="103">
        <v>999999</v>
      </c>
      <c r="O10" s="103">
        <v>11</v>
      </c>
      <c r="P10" s="103">
        <v>1</v>
      </c>
      <c r="Q10" s="103">
        <v>1</v>
      </c>
      <c r="R10" s="103">
        <v>135</v>
      </c>
      <c r="S10" s="103">
        <v>3</v>
      </c>
      <c r="T10" s="103">
        <v>1</v>
      </c>
    </row>
    <row r="11" spans="1:20">
      <c r="A11" s="103">
        <v>201510</v>
      </c>
      <c r="B11" s="103">
        <v>430104</v>
      </c>
      <c r="C11" s="103" t="s">
        <v>54</v>
      </c>
      <c r="D11" s="103">
        <v>3</v>
      </c>
      <c r="E11" s="103">
        <v>945</v>
      </c>
      <c r="F11" s="103">
        <v>165</v>
      </c>
      <c r="G11" s="103" t="s">
        <v>21</v>
      </c>
      <c r="H11" s="103" t="s">
        <v>21</v>
      </c>
      <c r="I11" s="103">
        <v>1.222</v>
      </c>
      <c r="J11" s="103">
        <v>0.20100000000000001</v>
      </c>
      <c r="K11" s="103">
        <v>62.13</v>
      </c>
      <c r="L11" s="103">
        <v>3</v>
      </c>
      <c r="M11" s="103">
        <v>201502</v>
      </c>
      <c r="N11" s="103">
        <v>999999</v>
      </c>
      <c r="O11" s="103">
        <v>11</v>
      </c>
      <c r="P11" s="103">
        <v>1</v>
      </c>
      <c r="Q11" s="103">
        <v>1</v>
      </c>
      <c r="R11" s="103">
        <v>135</v>
      </c>
      <c r="S11" s="103">
        <v>3</v>
      </c>
      <c r="T11" s="103">
        <v>1</v>
      </c>
    </row>
    <row r="12" spans="1:20">
      <c r="A12" s="103">
        <v>201511</v>
      </c>
      <c r="B12" s="103">
        <v>430104</v>
      </c>
      <c r="C12" s="103" t="s">
        <v>54</v>
      </c>
      <c r="D12" s="103">
        <v>3</v>
      </c>
      <c r="E12" s="103">
        <v>945</v>
      </c>
      <c r="F12" s="103">
        <v>165</v>
      </c>
      <c r="G12" s="103" t="s">
        <v>21</v>
      </c>
      <c r="H12" s="103" t="s">
        <v>21</v>
      </c>
      <c r="I12" s="103">
        <v>1.222</v>
      </c>
      <c r="J12" s="103">
        <v>0.20100000000000001</v>
      </c>
      <c r="K12" s="103">
        <v>62.13</v>
      </c>
      <c r="L12" s="103">
        <v>3</v>
      </c>
      <c r="M12" s="103">
        <v>201502</v>
      </c>
      <c r="N12" s="103">
        <v>999999</v>
      </c>
      <c r="O12" s="103">
        <v>11</v>
      </c>
      <c r="P12" s="103">
        <v>1</v>
      </c>
      <c r="Q12" s="103">
        <v>1</v>
      </c>
      <c r="R12" s="103">
        <v>135</v>
      </c>
      <c r="S12" s="103">
        <v>3</v>
      </c>
      <c r="T12" s="103">
        <v>1</v>
      </c>
    </row>
    <row r="13" spans="1:20">
      <c r="A13" s="103">
        <v>201501</v>
      </c>
      <c r="B13" s="103">
        <v>430104</v>
      </c>
      <c r="C13" s="103" t="s">
        <v>54</v>
      </c>
      <c r="D13" s="103">
        <v>3</v>
      </c>
      <c r="E13" s="103">
        <v>4</v>
      </c>
      <c r="F13" s="103">
        <v>489</v>
      </c>
      <c r="G13" s="103" t="s">
        <v>21</v>
      </c>
      <c r="H13" s="103" t="s">
        <v>21</v>
      </c>
      <c r="I13" s="103">
        <v>1</v>
      </c>
      <c r="J13" s="103">
        <v>0</v>
      </c>
      <c r="K13" s="103">
        <v>37.869999999999997</v>
      </c>
      <c r="L13" s="103">
        <v>3</v>
      </c>
      <c r="M13" s="103">
        <v>201402</v>
      </c>
      <c r="N13" s="103">
        <v>201501</v>
      </c>
      <c r="O13" s="103">
        <v>6</v>
      </c>
      <c r="P13" s="103">
        <v>2</v>
      </c>
      <c r="Q13" s="103">
        <v>1</v>
      </c>
      <c r="R13" s="103">
        <v>489</v>
      </c>
      <c r="S13" s="103">
        <v>3</v>
      </c>
      <c r="T13" s="103">
        <v>2</v>
      </c>
    </row>
    <row r="14" spans="1:20">
      <c r="A14" s="103">
        <v>201502</v>
      </c>
      <c r="B14" s="103">
        <v>430104</v>
      </c>
      <c r="C14" s="103" t="s">
        <v>54</v>
      </c>
      <c r="D14" s="103">
        <v>3</v>
      </c>
      <c r="E14" s="103">
        <v>4</v>
      </c>
      <c r="F14" s="103">
        <v>489</v>
      </c>
      <c r="G14" s="103" t="s">
        <v>21</v>
      </c>
      <c r="H14" s="103" t="s">
        <v>21</v>
      </c>
      <c r="I14" s="103">
        <v>1</v>
      </c>
      <c r="J14" s="103">
        <v>0</v>
      </c>
      <c r="K14" s="103">
        <v>37.869999999999997</v>
      </c>
      <c r="L14" s="103">
        <v>3</v>
      </c>
      <c r="M14" s="103">
        <v>201502</v>
      </c>
      <c r="N14" s="103">
        <v>999999</v>
      </c>
      <c r="O14" s="103">
        <v>6</v>
      </c>
      <c r="P14" s="103">
        <v>2</v>
      </c>
      <c r="Q14" s="103">
        <v>1</v>
      </c>
      <c r="R14" s="103">
        <v>489</v>
      </c>
      <c r="S14" s="103">
        <v>3</v>
      </c>
      <c r="T14" s="103">
        <v>2</v>
      </c>
    </row>
    <row r="15" spans="1:20">
      <c r="A15" s="103">
        <v>201503</v>
      </c>
      <c r="B15" s="103">
        <v>430104</v>
      </c>
      <c r="C15" s="103" t="s">
        <v>54</v>
      </c>
      <c r="D15" s="103">
        <v>3</v>
      </c>
      <c r="E15" s="103">
        <v>4</v>
      </c>
      <c r="F15" s="103">
        <v>489</v>
      </c>
      <c r="G15" s="103" t="s">
        <v>21</v>
      </c>
      <c r="H15" s="103" t="s">
        <v>21</v>
      </c>
      <c r="I15" s="103">
        <v>1</v>
      </c>
      <c r="J15" s="103">
        <v>0</v>
      </c>
      <c r="K15" s="103">
        <v>37.869999999999997</v>
      </c>
      <c r="L15" s="103">
        <v>3</v>
      </c>
      <c r="M15" s="103">
        <v>201502</v>
      </c>
      <c r="N15" s="103">
        <v>999999</v>
      </c>
      <c r="O15" s="103">
        <v>6</v>
      </c>
      <c r="P15" s="103">
        <v>2</v>
      </c>
      <c r="Q15" s="103">
        <v>1</v>
      </c>
      <c r="R15" s="103">
        <v>489</v>
      </c>
      <c r="S15" s="103">
        <v>3</v>
      </c>
      <c r="T15" s="103">
        <v>2</v>
      </c>
    </row>
    <row r="16" spans="1:20">
      <c r="A16" s="103">
        <v>201504</v>
      </c>
      <c r="B16" s="103">
        <v>430104</v>
      </c>
      <c r="C16" s="103" t="s">
        <v>54</v>
      </c>
      <c r="D16" s="103">
        <v>3</v>
      </c>
      <c r="E16" s="103">
        <v>4</v>
      </c>
      <c r="F16" s="103">
        <v>489</v>
      </c>
      <c r="G16" s="103" t="s">
        <v>21</v>
      </c>
      <c r="H16" s="103" t="s">
        <v>21</v>
      </c>
      <c r="I16" s="103">
        <v>1</v>
      </c>
      <c r="J16" s="103">
        <v>0</v>
      </c>
      <c r="K16" s="103">
        <v>37.869999999999997</v>
      </c>
      <c r="L16" s="103">
        <v>3</v>
      </c>
      <c r="M16" s="103">
        <v>201502</v>
      </c>
      <c r="N16" s="103">
        <v>999999</v>
      </c>
      <c r="O16" s="103">
        <v>6</v>
      </c>
      <c r="P16" s="103">
        <v>2</v>
      </c>
      <c r="Q16" s="103">
        <v>1</v>
      </c>
      <c r="R16" s="103">
        <v>489</v>
      </c>
      <c r="S16" s="103">
        <v>3</v>
      </c>
      <c r="T16" s="103">
        <v>2</v>
      </c>
    </row>
    <row r="17" spans="1:20">
      <c r="A17" s="103">
        <v>201505</v>
      </c>
      <c r="B17" s="103">
        <v>430104</v>
      </c>
      <c r="C17" s="103" t="s">
        <v>54</v>
      </c>
      <c r="D17" s="103">
        <v>3</v>
      </c>
      <c r="E17" s="103">
        <v>4</v>
      </c>
      <c r="F17" s="103">
        <v>489</v>
      </c>
      <c r="G17" s="103" t="s">
        <v>21</v>
      </c>
      <c r="H17" s="103" t="s">
        <v>21</v>
      </c>
      <c r="I17" s="103">
        <v>1</v>
      </c>
      <c r="J17" s="103">
        <v>0</v>
      </c>
      <c r="K17" s="103">
        <v>37.869999999999997</v>
      </c>
      <c r="L17" s="103">
        <v>3</v>
      </c>
      <c r="M17" s="103">
        <v>201502</v>
      </c>
      <c r="N17" s="103">
        <v>999999</v>
      </c>
      <c r="O17" s="103">
        <v>6</v>
      </c>
      <c r="P17" s="103">
        <v>2</v>
      </c>
      <c r="Q17" s="103">
        <v>1</v>
      </c>
      <c r="R17" s="103">
        <v>489</v>
      </c>
      <c r="S17" s="103">
        <v>3</v>
      </c>
      <c r="T17" s="103">
        <v>2</v>
      </c>
    </row>
    <row r="18" spans="1:20">
      <c r="A18" s="103">
        <v>201506</v>
      </c>
      <c r="B18" s="103">
        <v>430104</v>
      </c>
      <c r="C18" s="103" t="s">
        <v>54</v>
      </c>
      <c r="D18" s="103">
        <v>3</v>
      </c>
      <c r="E18" s="103">
        <v>4</v>
      </c>
      <c r="F18" s="103">
        <v>489</v>
      </c>
      <c r="G18" s="103" t="s">
        <v>21</v>
      </c>
      <c r="H18" s="103" t="s">
        <v>21</v>
      </c>
      <c r="I18" s="103">
        <v>1</v>
      </c>
      <c r="J18" s="103">
        <v>0</v>
      </c>
      <c r="K18" s="103">
        <v>37.869999999999997</v>
      </c>
      <c r="L18" s="103">
        <v>3</v>
      </c>
      <c r="M18" s="103">
        <v>201502</v>
      </c>
      <c r="N18" s="103">
        <v>999999</v>
      </c>
      <c r="O18" s="103">
        <v>6</v>
      </c>
      <c r="P18" s="103">
        <v>2</v>
      </c>
      <c r="Q18" s="103">
        <v>1</v>
      </c>
      <c r="R18" s="103">
        <v>489</v>
      </c>
      <c r="S18" s="103">
        <v>3</v>
      </c>
      <c r="T18" s="103">
        <v>2</v>
      </c>
    </row>
    <row r="19" spans="1:20">
      <c r="A19" s="103">
        <v>201507</v>
      </c>
      <c r="B19" s="103">
        <v>430104</v>
      </c>
      <c r="C19" s="103" t="s">
        <v>54</v>
      </c>
      <c r="D19" s="103">
        <v>3</v>
      </c>
      <c r="E19" s="103">
        <v>4</v>
      </c>
      <c r="F19" s="103">
        <v>489</v>
      </c>
      <c r="G19" s="103" t="s">
        <v>21</v>
      </c>
      <c r="H19" s="103" t="s">
        <v>21</v>
      </c>
      <c r="I19" s="103">
        <v>1</v>
      </c>
      <c r="J19" s="103">
        <v>0</v>
      </c>
      <c r="K19" s="103">
        <v>37.869999999999997</v>
      </c>
      <c r="L19" s="103">
        <v>3</v>
      </c>
      <c r="M19" s="103">
        <v>201502</v>
      </c>
      <c r="N19" s="103">
        <v>999999</v>
      </c>
      <c r="O19" s="103">
        <v>6</v>
      </c>
      <c r="P19" s="103">
        <v>2</v>
      </c>
      <c r="Q19" s="103">
        <v>1</v>
      </c>
      <c r="R19" s="103">
        <v>489</v>
      </c>
      <c r="S19" s="103">
        <v>3</v>
      </c>
      <c r="T19" s="103">
        <v>2</v>
      </c>
    </row>
    <row r="20" spans="1:20">
      <c r="A20" s="103">
        <v>201508</v>
      </c>
      <c r="B20" s="103">
        <v>430104</v>
      </c>
      <c r="C20" s="103" t="s">
        <v>54</v>
      </c>
      <c r="D20" s="103">
        <v>3</v>
      </c>
      <c r="E20" s="103">
        <v>4</v>
      </c>
      <c r="F20" s="103">
        <v>489</v>
      </c>
      <c r="G20" s="103" t="s">
        <v>21</v>
      </c>
      <c r="H20" s="103" t="s">
        <v>21</v>
      </c>
      <c r="I20" s="103">
        <v>1</v>
      </c>
      <c r="J20" s="103">
        <v>0</v>
      </c>
      <c r="K20" s="103">
        <v>37.869999999999997</v>
      </c>
      <c r="L20" s="103">
        <v>3</v>
      </c>
      <c r="M20" s="103">
        <v>201502</v>
      </c>
      <c r="N20" s="103">
        <v>999999</v>
      </c>
      <c r="O20" s="103">
        <v>6</v>
      </c>
      <c r="P20" s="103">
        <v>2</v>
      </c>
      <c r="Q20" s="103">
        <v>1</v>
      </c>
      <c r="R20" s="103">
        <v>489</v>
      </c>
      <c r="S20" s="103">
        <v>3</v>
      </c>
      <c r="T20" s="103">
        <v>2</v>
      </c>
    </row>
    <row r="21" spans="1:20">
      <c r="A21" s="103">
        <v>201509</v>
      </c>
      <c r="B21" s="103">
        <v>430104</v>
      </c>
      <c r="C21" s="103" t="s">
        <v>54</v>
      </c>
      <c r="D21" s="103">
        <v>3</v>
      </c>
      <c r="E21" s="103">
        <v>4</v>
      </c>
      <c r="F21" s="103">
        <v>489</v>
      </c>
      <c r="G21" s="103" t="s">
        <v>21</v>
      </c>
      <c r="H21" s="103" t="s">
        <v>21</v>
      </c>
      <c r="I21" s="103">
        <v>1</v>
      </c>
      <c r="J21" s="103">
        <v>0</v>
      </c>
      <c r="K21" s="103">
        <v>37.869999999999997</v>
      </c>
      <c r="L21" s="103">
        <v>3</v>
      </c>
      <c r="M21" s="103">
        <v>201502</v>
      </c>
      <c r="N21" s="103">
        <v>999999</v>
      </c>
      <c r="O21" s="103">
        <v>6</v>
      </c>
      <c r="P21" s="103">
        <v>2</v>
      </c>
      <c r="Q21" s="103">
        <v>1</v>
      </c>
      <c r="R21" s="103">
        <v>489</v>
      </c>
      <c r="S21" s="103">
        <v>3</v>
      </c>
      <c r="T21" s="103">
        <v>2</v>
      </c>
    </row>
    <row r="22" spans="1:20">
      <c r="A22" s="103">
        <v>201510</v>
      </c>
      <c r="B22" s="103">
        <v>430104</v>
      </c>
      <c r="C22" s="103" t="s">
        <v>54</v>
      </c>
      <c r="D22" s="103">
        <v>3</v>
      </c>
      <c r="E22" s="103">
        <v>4</v>
      </c>
      <c r="F22" s="103">
        <v>489</v>
      </c>
      <c r="G22" s="103" t="s">
        <v>21</v>
      </c>
      <c r="H22" s="103" t="s">
        <v>21</v>
      </c>
      <c r="I22" s="103">
        <v>1</v>
      </c>
      <c r="J22" s="103">
        <v>0</v>
      </c>
      <c r="K22" s="103">
        <v>37.869999999999997</v>
      </c>
      <c r="L22" s="103">
        <v>3</v>
      </c>
      <c r="M22" s="103">
        <v>201502</v>
      </c>
      <c r="N22" s="103">
        <v>999999</v>
      </c>
      <c r="O22" s="103">
        <v>6</v>
      </c>
      <c r="P22" s="103">
        <v>2</v>
      </c>
      <c r="Q22" s="103">
        <v>1</v>
      </c>
      <c r="R22" s="103">
        <v>489</v>
      </c>
      <c r="S22" s="103">
        <v>3</v>
      </c>
      <c r="T22" s="103">
        <v>2</v>
      </c>
    </row>
    <row r="23" spans="1:20">
      <c r="A23" s="103">
        <v>201511</v>
      </c>
      <c r="B23" s="103">
        <v>430104</v>
      </c>
      <c r="C23" s="103" t="s">
        <v>54</v>
      </c>
      <c r="D23" s="103">
        <v>3</v>
      </c>
      <c r="E23" s="103">
        <v>4</v>
      </c>
      <c r="F23" s="103">
        <v>489</v>
      </c>
      <c r="G23" s="103" t="s">
        <v>21</v>
      </c>
      <c r="H23" s="103" t="s">
        <v>21</v>
      </c>
      <c r="I23" s="103">
        <v>1</v>
      </c>
      <c r="J23" s="103">
        <v>0</v>
      </c>
      <c r="K23" s="103">
        <v>37.869999999999997</v>
      </c>
      <c r="L23" s="103">
        <v>3</v>
      </c>
      <c r="M23" s="103">
        <v>201502</v>
      </c>
      <c r="N23" s="103">
        <v>999999</v>
      </c>
      <c r="O23" s="103">
        <v>6</v>
      </c>
      <c r="P23" s="103">
        <v>2</v>
      </c>
      <c r="Q23" s="103">
        <v>1</v>
      </c>
      <c r="R23" s="103">
        <v>489</v>
      </c>
      <c r="S23" s="103">
        <v>3</v>
      </c>
      <c r="T23" s="103">
        <v>2</v>
      </c>
    </row>
    <row r="24" spans="1:20">
      <c r="A24" s="103">
        <v>201501</v>
      </c>
      <c r="B24" s="103">
        <v>430104</v>
      </c>
      <c r="C24" s="103" t="s">
        <v>54</v>
      </c>
      <c r="D24" s="103">
        <v>3</v>
      </c>
      <c r="E24" s="103">
        <v>85</v>
      </c>
      <c r="F24" s="103">
        <v>399</v>
      </c>
      <c r="G24" s="103" t="s">
        <v>21</v>
      </c>
      <c r="H24" s="103" t="s">
        <v>21</v>
      </c>
      <c r="I24" s="103">
        <v>1.0469999999999999</v>
      </c>
      <c r="J24" s="103">
        <v>4.5999999999999999E-2</v>
      </c>
      <c r="K24" s="103">
        <v>37.869999999999997</v>
      </c>
      <c r="L24" s="103">
        <v>3</v>
      </c>
      <c r="M24" s="103">
        <v>201410</v>
      </c>
      <c r="N24" s="103">
        <v>201501</v>
      </c>
      <c r="O24" s="103">
        <v>12</v>
      </c>
      <c r="P24" s="103">
        <v>2</v>
      </c>
      <c r="Q24" s="103">
        <v>1</v>
      </c>
      <c r="R24" s="103">
        <v>380.926999999999</v>
      </c>
      <c r="S24" s="103">
        <v>4</v>
      </c>
      <c r="T24" s="103">
        <v>2</v>
      </c>
    </row>
    <row r="25" spans="1:20">
      <c r="A25" s="103">
        <v>201502</v>
      </c>
      <c r="B25" s="103">
        <v>430104</v>
      </c>
      <c r="C25" s="103" t="s">
        <v>54</v>
      </c>
      <c r="D25" s="103">
        <v>3</v>
      </c>
      <c r="E25" s="103">
        <v>85</v>
      </c>
      <c r="F25" s="103">
        <v>399</v>
      </c>
      <c r="G25" s="103" t="s">
        <v>21</v>
      </c>
      <c r="H25" s="103" t="s">
        <v>21</v>
      </c>
      <c r="I25" s="103">
        <v>1</v>
      </c>
      <c r="J25" s="103">
        <v>0</v>
      </c>
      <c r="K25" s="103">
        <v>37.869999999999997</v>
      </c>
      <c r="L25" s="103">
        <v>3</v>
      </c>
      <c r="M25" s="103">
        <v>201502</v>
      </c>
      <c r="N25" s="103">
        <v>999999</v>
      </c>
      <c r="O25" s="103">
        <v>12</v>
      </c>
      <c r="P25" s="103">
        <v>2</v>
      </c>
      <c r="Q25" s="103">
        <v>1</v>
      </c>
      <c r="R25" s="103">
        <v>399</v>
      </c>
      <c r="S25" s="103">
        <v>3</v>
      </c>
      <c r="T25" s="103">
        <v>2</v>
      </c>
    </row>
    <row r="26" spans="1:20">
      <c r="A26" s="103">
        <v>201503</v>
      </c>
      <c r="B26" s="103">
        <v>430104</v>
      </c>
      <c r="C26" s="103" t="s">
        <v>54</v>
      </c>
      <c r="D26" s="103">
        <v>3</v>
      </c>
      <c r="E26" s="103">
        <v>85</v>
      </c>
      <c r="F26" s="103">
        <v>399</v>
      </c>
      <c r="G26" s="103" t="s">
        <v>21</v>
      </c>
      <c r="H26" s="103" t="s">
        <v>21</v>
      </c>
      <c r="I26" s="103">
        <v>1</v>
      </c>
      <c r="J26" s="103">
        <v>0</v>
      </c>
      <c r="K26" s="103">
        <v>37.869999999999997</v>
      </c>
      <c r="L26" s="103">
        <v>3</v>
      </c>
      <c r="M26" s="103">
        <v>201502</v>
      </c>
      <c r="N26" s="103">
        <v>999999</v>
      </c>
      <c r="O26" s="103">
        <v>12</v>
      </c>
      <c r="P26" s="103">
        <v>2</v>
      </c>
      <c r="Q26" s="103">
        <v>1</v>
      </c>
      <c r="R26" s="103">
        <v>399</v>
      </c>
      <c r="S26" s="103">
        <v>3</v>
      </c>
      <c r="T26" s="103">
        <v>2</v>
      </c>
    </row>
    <row r="27" spans="1:20">
      <c r="A27" s="103">
        <v>201504</v>
      </c>
      <c r="B27" s="103">
        <v>430104</v>
      </c>
      <c r="C27" s="103" t="s">
        <v>54</v>
      </c>
      <c r="D27" s="103">
        <v>3</v>
      </c>
      <c r="E27" s="103">
        <v>85</v>
      </c>
      <c r="F27" s="103">
        <v>399</v>
      </c>
      <c r="G27" s="103" t="s">
        <v>21</v>
      </c>
      <c r="H27" s="103" t="s">
        <v>21</v>
      </c>
      <c r="I27" s="103">
        <v>1</v>
      </c>
      <c r="J27" s="103">
        <v>0</v>
      </c>
      <c r="K27" s="103">
        <v>37.869999999999997</v>
      </c>
      <c r="L27" s="103">
        <v>3</v>
      </c>
      <c r="M27" s="103">
        <v>201502</v>
      </c>
      <c r="N27" s="103">
        <v>999999</v>
      </c>
      <c r="O27" s="103">
        <v>12</v>
      </c>
      <c r="P27" s="103">
        <v>2</v>
      </c>
      <c r="Q27" s="103">
        <v>1</v>
      </c>
      <c r="R27" s="103">
        <v>399</v>
      </c>
      <c r="S27" s="103">
        <v>3</v>
      </c>
      <c r="T27" s="103">
        <v>2</v>
      </c>
    </row>
    <row r="28" spans="1:20">
      <c r="A28" s="103">
        <v>201505</v>
      </c>
      <c r="B28" s="103">
        <v>430104</v>
      </c>
      <c r="C28" s="103" t="s">
        <v>54</v>
      </c>
      <c r="D28" s="103">
        <v>3</v>
      </c>
      <c r="E28" s="103">
        <v>85</v>
      </c>
      <c r="F28" s="103">
        <v>399</v>
      </c>
      <c r="G28" s="103" t="s">
        <v>21</v>
      </c>
      <c r="H28" s="103" t="s">
        <v>21</v>
      </c>
      <c r="I28" s="103">
        <v>1</v>
      </c>
      <c r="J28" s="103">
        <v>0</v>
      </c>
      <c r="K28" s="103">
        <v>37.869999999999997</v>
      </c>
      <c r="L28" s="103">
        <v>3</v>
      </c>
      <c r="M28" s="103">
        <v>201502</v>
      </c>
      <c r="N28" s="103">
        <v>999999</v>
      </c>
      <c r="O28" s="103">
        <v>12</v>
      </c>
      <c r="P28" s="103">
        <v>2</v>
      </c>
      <c r="Q28" s="103">
        <v>1</v>
      </c>
      <c r="R28" s="103">
        <v>399</v>
      </c>
      <c r="S28" s="103">
        <v>3</v>
      </c>
      <c r="T28" s="103">
        <v>2</v>
      </c>
    </row>
    <row r="29" spans="1:20">
      <c r="A29" s="103">
        <v>201506</v>
      </c>
      <c r="B29" s="103">
        <v>430104</v>
      </c>
      <c r="C29" s="103" t="s">
        <v>54</v>
      </c>
      <c r="D29" s="103">
        <v>3</v>
      </c>
      <c r="E29" s="103">
        <v>85</v>
      </c>
      <c r="F29" s="103">
        <v>399</v>
      </c>
      <c r="G29" s="103" t="s">
        <v>21</v>
      </c>
      <c r="H29" s="103" t="s">
        <v>21</v>
      </c>
      <c r="I29" s="103">
        <v>1</v>
      </c>
      <c r="J29" s="103">
        <v>0</v>
      </c>
      <c r="K29" s="103">
        <v>37.869999999999997</v>
      </c>
      <c r="L29" s="103">
        <v>3</v>
      </c>
      <c r="M29" s="103">
        <v>201502</v>
      </c>
      <c r="N29" s="103">
        <v>999999</v>
      </c>
      <c r="O29" s="103">
        <v>12</v>
      </c>
      <c r="P29" s="103">
        <v>2</v>
      </c>
      <c r="Q29" s="103">
        <v>1</v>
      </c>
      <c r="R29" s="103">
        <v>399</v>
      </c>
      <c r="S29" s="103">
        <v>3</v>
      </c>
      <c r="T29" s="103">
        <v>2</v>
      </c>
    </row>
    <row r="30" spans="1:20">
      <c r="A30" s="103">
        <v>201507</v>
      </c>
      <c r="B30" s="103">
        <v>430104</v>
      </c>
      <c r="C30" s="103" t="s">
        <v>54</v>
      </c>
      <c r="D30" s="103">
        <v>3</v>
      </c>
      <c r="E30" s="103">
        <v>85</v>
      </c>
      <c r="F30" s="103">
        <v>399</v>
      </c>
      <c r="G30" s="103" t="s">
        <v>21</v>
      </c>
      <c r="H30" s="103" t="s">
        <v>21</v>
      </c>
      <c r="I30" s="103">
        <v>1</v>
      </c>
      <c r="J30" s="103">
        <v>0</v>
      </c>
      <c r="K30" s="103">
        <v>37.869999999999997</v>
      </c>
      <c r="L30" s="103">
        <v>3</v>
      </c>
      <c r="M30" s="103">
        <v>201502</v>
      </c>
      <c r="N30" s="103">
        <v>999999</v>
      </c>
      <c r="O30" s="103">
        <v>12</v>
      </c>
      <c r="P30" s="103">
        <v>2</v>
      </c>
      <c r="Q30" s="103">
        <v>1</v>
      </c>
      <c r="R30" s="103">
        <v>399</v>
      </c>
      <c r="S30" s="103">
        <v>3</v>
      </c>
      <c r="T30" s="103">
        <v>2</v>
      </c>
    </row>
    <row r="31" spans="1:20">
      <c r="A31" s="103">
        <v>201508</v>
      </c>
      <c r="B31" s="103">
        <v>430104</v>
      </c>
      <c r="C31" s="103" t="s">
        <v>54</v>
      </c>
      <c r="D31" s="103">
        <v>3</v>
      </c>
      <c r="E31" s="103">
        <v>85</v>
      </c>
      <c r="F31" s="103">
        <v>399</v>
      </c>
      <c r="G31" s="103" t="s">
        <v>21</v>
      </c>
      <c r="H31" s="103" t="s">
        <v>21</v>
      </c>
      <c r="I31" s="103">
        <v>1</v>
      </c>
      <c r="J31" s="103">
        <v>0</v>
      </c>
      <c r="K31" s="103">
        <v>37.869999999999997</v>
      </c>
      <c r="L31" s="103">
        <v>3</v>
      </c>
      <c r="M31" s="103">
        <v>201502</v>
      </c>
      <c r="N31" s="103">
        <v>999999</v>
      </c>
      <c r="O31" s="103">
        <v>12</v>
      </c>
      <c r="P31" s="103">
        <v>2</v>
      </c>
      <c r="Q31" s="103">
        <v>1</v>
      </c>
      <c r="R31" s="103">
        <v>399</v>
      </c>
      <c r="S31" s="103">
        <v>3</v>
      </c>
      <c r="T31" s="103">
        <v>2</v>
      </c>
    </row>
    <row r="32" spans="1:20">
      <c r="A32" s="103">
        <v>201509</v>
      </c>
      <c r="B32" s="103">
        <v>430104</v>
      </c>
      <c r="C32" s="103" t="s">
        <v>54</v>
      </c>
      <c r="D32" s="103">
        <v>3</v>
      </c>
      <c r="E32" s="103">
        <v>85</v>
      </c>
      <c r="F32" s="103">
        <v>399</v>
      </c>
      <c r="G32" s="103" t="s">
        <v>21</v>
      </c>
      <c r="H32" s="103" t="s">
        <v>21</v>
      </c>
      <c r="I32" s="103">
        <v>1</v>
      </c>
      <c r="J32" s="103">
        <v>0</v>
      </c>
      <c r="K32" s="103">
        <v>37.869999999999997</v>
      </c>
      <c r="L32" s="103">
        <v>3</v>
      </c>
      <c r="M32" s="103">
        <v>201502</v>
      </c>
      <c r="N32" s="103">
        <v>999999</v>
      </c>
      <c r="O32" s="103">
        <v>12</v>
      </c>
      <c r="P32" s="103">
        <v>2</v>
      </c>
      <c r="Q32" s="103">
        <v>1</v>
      </c>
      <c r="R32" s="103">
        <v>399</v>
      </c>
      <c r="S32" s="103">
        <v>3</v>
      </c>
      <c r="T32" s="103">
        <v>2</v>
      </c>
    </row>
    <row r="33" spans="1:20">
      <c r="A33" s="103">
        <v>201510</v>
      </c>
      <c r="B33" s="103">
        <v>430104</v>
      </c>
      <c r="C33" s="103" t="s">
        <v>54</v>
      </c>
      <c r="D33" s="103">
        <v>3</v>
      </c>
      <c r="E33" s="103">
        <v>85</v>
      </c>
      <c r="F33" s="103">
        <v>399</v>
      </c>
      <c r="G33" s="103" t="s">
        <v>21</v>
      </c>
      <c r="H33" s="103" t="s">
        <v>21</v>
      </c>
      <c r="I33" s="103">
        <v>1</v>
      </c>
      <c r="J33" s="103">
        <v>0</v>
      </c>
      <c r="K33" s="103">
        <v>37.869999999999997</v>
      </c>
      <c r="L33" s="103">
        <v>3</v>
      </c>
      <c r="M33" s="103">
        <v>201502</v>
      </c>
      <c r="N33" s="103">
        <v>999999</v>
      </c>
      <c r="O33" s="103">
        <v>12</v>
      </c>
      <c r="P33" s="103">
        <v>2</v>
      </c>
      <c r="Q33" s="103">
        <v>1</v>
      </c>
      <c r="R33" s="103">
        <v>399</v>
      </c>
      <c r="S33" s="103">
        <v>3</v>
      </c>
      <c r="T33" s="103">
        <v>2</v>
      </c>
    </row>
    <row r="34" spans="1:20">
      <c r="A34" s="103">
        <v>201511</v>
      </c>
      <c r="B34" s="103">
        <v>430104</v>
      </c>
      <c r="C34" s="103" t="s">
        <v>54</v>
      </c>
      <c r="D34" s="103">
        <v>3</v>
      </c>
      <c r="E34" s="103">
        <v>85</v>
      </c>
      <c r="F34" s="103">
        <v>399</v>
      </c>
      <c r="G34" s="103" t="s">
        <v>21</v>
      </c>
      <c r="H34" s="103" t="s">
        <v>21</v>
      </c>
      <c r="I34" s="103">
        <v>1</v>
      </c>
      <c r="J34" s="103">
        <v>0</v>
      </c>
      <c r="K34" s="103">
        <v>37.869999999999997</v>
      </c>
      <c r="L34" s="103">
        <v>3</v>
      </c>
      <c r="M34" s="103">
        <v>201502</v>
      </c>
      <c r="N34" s="103">
        <v>999999</v>
      </c>
      <c r="O34" s="103">
        <v>12</v>
      </c>
      <c r="P34" s="103">
        <v>2</v>
      </c>
      <c r="Q34" s="103">
        <v>1</v>
      </c>
      <c r="R34" s="103">
        <v>399</v>
      </c>
      <c r="S34" s="103">
        <v>3</v>
      </c>
      <c r="T34" s="103">
        <v>2</v>
      </c>
    </row>
    <row r="35" spans="1:20">
      <c r="A35" s="103">
        <v>201501</v>
      </c>
      <c r="B35" s="103">
        <v>430104</v>
      </c>
      <c r="C35" s="103" t="s">
        <v>54</v>
      </c>
      <c r="D35" s="103">
        <v>3</v>
      </c>
      <c r="E35" s="103">
        <v>947</v>
      </c>
      <c r="F35" s="103">
        <v>899</v>
      </c>
      <c r="G35" s="103" t="s">
        <v>22</v>
      </c>
      <c r="H35" s="103" t="s">
        <v>22</v>
      </c>
      <c r="I35" s="103">
        <v>1</v>
      </c>
      <c r="J35" s="103">
        <v>0</v>
      </c>
      <c r="K35" s="103">
        <v>62.13</v>
      </c>
      <c r="L35" s="103">
        <v>3</v>
      </c>
      <c r="M35" s="103">
        <v>201402</v>
      </c>
      <c r="N35" s="103">
        <v>201501</v>
      </c>
      <c r="O35" s="103">
        <v>3</v>
      </c>
      <c r="P35" s="103">
        <v>1</v>
      </c>
      <c r="Q35" s="103">
        <v>1</v>
      </c>
      <c r="R35" s="103">
        <v>899</v>
      </c>
      <c r="S35" s="103">
        <v>3</v>
      </c>
      <c r="T35" s="103">
        <v>1</v>
      </c>
    </row>
    <row r="36" spans="1:20">
      <c r="A36" s="103">
        <v>201502</v>
      </c>
      <c r="B36" s="103">
        <v>430104</v>
      </c>
      <c r="C36" s="103" t="s">
        <v>54</v>
      </c>
      <c r="D36" s="103">
        <v>3</v>
      </c>
      <c r="E36" s="103">
        <v>947</v>
      </c>
      <c r="F36" s="103">
        <v>899</v>
      </c>
      <c r="G36" s="103" t="s">
        <v>21</v>
      </c>
      <c r="H36" s="103" t="s">
        <v>21</v>
      </c>
      <c r="I36" s="103">
        <v>1</v>
      </c>
      <c r="J36" s="103">
        <v>0</v>
      </c>
      <c r="K36" s="103">
        <v>62.13</v>
      </c>
      <c r="L36" s="103">
        <v>3</v>
      </c>
      <c r="M36" s="103">
        <v>201502</v>
      </c>
      <c r="N36" s="103">
        <v>999999</v>
      </c>
      <c r="O36" s="103">
        <v>3</v>
      </c>
      <c r="P36" s="103">
        <v>1</v>
      </c>
      <c r="Q36" s="103">
        <v>1</v>
      </c>
      <c r="R36" s="103">
        <v>899</v>
      </c>
      <c r="S36" s="103">
        <v>3</v>
      </c>
      <c r="T36" s="103">
        <v>1</v>
      </c>
    </row>
    <row r="37" spans="1:20">
      <c r="A37" s="103">
        <v>201503</v>
      </c>
      <c r="B37" s="103">
        <v>430104</v>
      </c>
      <c r="C37" s="103" t="s">
        <v>54</v>
      </c>
      <c r="D37" s="103">
        <v>3</v>
      </c>
      <c r="E37" s="103">
        <v>947</v>
      </c>
      <c r="F37" s="103">
        <v>799</v>
      </c>
      <c r="G37" s="103" t="s">
        <v>22</v>
      </c>
      <c r="H37" s="103" t="s">
        <v>22</v>
      </c>
      <c r="I37" s="103">
        <v>0.88900000000000001</v>
      </c>
      <c r="J37" s="103">
        <v>-0.11799999999999999</v>
      </c>
      <c r="K37" s="103">
        <v>62.13</v>
      </c>
      <c r="L37" s="103">
        <v>3</v>
      </c>
      <c r="M37" s="103">
        <v>201502</v>
      </c>
      <c r="N37" s="103">
        <v>999999</v>
      </c>
      <c r="O37" s="103">
        <v>3</v>
      </c>
      <c r="P37" s="103">
        <v>1</v>
      </c>
      <c r="Q37" s="103">
        <v>1</v>
      </c>
      <c r="R37" s="103">
        <v>899</v>
      </c>
      <c r="S37" s="103">
        <v>3</v>
      </c>
      <c r="T37" s="103">
        <v>1</v>
      </c>
    </row>
    <row r="38" spans="1:20">
      <c r="A38" s="103">
        <v>201504</v>
      </c>
      <c r="B38" s="103">
        <v>430104</v>
      </c>
      <c r="C38" s="103" t="s">
        <v>54</v>
      </c>
      <c r="D38" s="103">
        <v>3</v>
      </c>
      <c r="E38" s="103">
        <v>947</v>
      </c>
      <c r="F38" s="103">
        <v>799</v>
      </c>
      <c r="G38" s="103" t="s">
        <v>22</v>
      </c>
      <c r="H38" s="103" t="s">
        <v>22</v>
      </c>
      <c r="I38" s="103">
        <v>0.88900000000000001</v>
      </c>
      <c r="J38" s="103">
        <v>-0.11799999999999999</v>
      </c>
      <c r="K38" s="103">
        <v>62.13</v>
      </c>
      <c r="L38" s="103">
        <v>3</v>
      </c>
      <c r="M38" s="103">
        <v>201502</v>
      </c>
      <c r="N38" s="103">
        <v>999999</v>
      </c>
      <c r="O38" s="103">
        <v>3</v>
      </c>
      <c r="P38" s="103">
        <v>1</v>
      </c>
      <c r="Q38" s="103">
        <v>1</v>
      </c>
      <c r="R38" s="103">
        <v>899</v>
      </c>
      <c r="S38" s="103">
        <v>3</v>
      </c>
      <c r="T38" s="103">
        <v>1</v>
      </c>
    </row>
    <row r="39" spans="1:20">
      <c r="A39" s="103">
        <v>201505</v>
      </c>
      <c r="B39" s="103">
        <v>430104</v>
      </c>
      <c r="C39" s="103" t="s">
        <v>54</v>
      </c>
      <c r="D39" s="103">
        <v>3</v>
      </c>
      <c r="E39" s="103">
        <v>947</v>
      </c>
      <c r="F39" s="103">
        <v>799</v>
      </c>
      <c r="G39" s="103" t="s">
        <v>21</v>
      </c>
      <c r="H39" s="103" t="s">
        <v>21</v>
      </c>
      <c r="I39" s="103">
        <v>0.88900000000000001</v>
      </c>
      <c r="J39" s="103">
        <v>-0.11799999999999999</v>
      </c>
      <c r="K39" s="103">
        <v>62.13</v>
      </c>
      <c r="L39" s="103">
        <v>3</v>
      </c>
      <c r="M39" s="103">
        <v>201502</v>
      </c>
      <c r="N39" s="103">
        <v>999999</v>
      </c>
      <c r="O39" s="103">
        <v>3</v>
      </c>
      <c r="P39" s="103">
        <v>1</v>
      </c>
      <c r="Q39" s="103">
        <v>1</v>
      </c>
      <c r="R39" s="103">
        <v>899</v>
      </c>
      <c r="S39" s="103">
        <v>3</v>
      </c>
      <c r="T39" s="103">
        <v>1</v>
      </c>
    </row>
    <row r="40" spans="1:20">
      <c r="A40" s="103">
        <v>201506</v>
      </c>
      <c r="B40" s="103">
        <v>430104</v>
      </c>
      <c r="C40" s="103" t="s">
        <v>54</v>
      </c>
      <c r="D40" s="103">
        <v>3</v>
      </c>
      <c r="E40" s="103">
        <v>947</v>
      </c>
      <c r="F40" s="103">
        <v>799</v>
      </c>
      <c r="G40" s="103" t="s">
        <v>21</v>
      </c>
      <c r="H40" s="103" t="s">
        <v>21</v>
      </c>
      <c r="I40" s="103">
        <v>0.88900000000000001</v>
      </c>
      <c r="J40" s="103">
        <v>-0.11799999999999999</v>
      </c>
      <c r="K40" s="103">
        <v>62.13</v>
      </c>
      <c r="L40" s="103">
        <v>3</v>
      </c>
      <c r="M40" s="103">
        <v>201502</v>
      </c>
      <c r="N40" s="103">
        <v>999999</v>
      </c>
      <c r="O40" s="103">
        <v>3</v>
      </c>
      <c r="P40" s="103">
        <v>1</v>
      </c>
      <c r="Q40" s="103">
        <v>1</v>
      </c>
      <c r="R40" s="103">
        <v>899</v>
      </c>
      <c r="S40" s="103">
        <v>3</v>
      </c>
      <c r="T40" s="103">
        <v>1</v>
      </c>
    </row>
    <row r="41" spans="1:20">
      <c r="A41" s="103">
        <v>201507</v>
      </c>
      <c r="B41" s="103">
        <v>430104</v>
      </c>
      <c r="C41" s="103" t="s">
        <v>54</v>
      </c>
      <c r="D41" s="103">
        <v>3</v>
      </c>
      <c r="E41" s="103">
        <v>947</v>
      </c>
      <c r="F41" s="103">
        <v>799</v>
      </c>
      <c r="G41" s="103" t="s">
        <v>21</v>
      </c>
      <c r="H41" s="103" t="s">
        <v>21</v>
      </c>
      <c r="I41" s="103">
        <v>0.88900000000000001</v>
      </c>
      <c r="J41" s="103">
        <v>-0.11799999999999999</v>
      </c>
      <c r="K41" s="103">
        <v>62.13</v>
      </c>
      <c r="L41" s="103">
        <v>3</v>
      </c>
      <c r="M41" s="103">
        <v>201502</v>
      </c>
      <c r="N41" s="103">
        <v>999999</v>
      </c>
      <c r="O41" s="103">
        <v>3</v>
      </c>
      <c r="P41" s="103">
        <v>1</v>
      </c>
      <c r="Q41" s="103">
        <v>1</v>
      </c>
      <c r="R41" s="103">
        <v>899</v>
      </c>
      <c r="S41" s="103">
        <v>3</v>
      </c>
      <c r="T41" s="103">
        <v>1</v>
      </c>
    </row>
    <row r="42" spans="1:20">
      <c r="A42" s="103">
        <v>201508</v>
      </c>
      <c r="B42" s="103">
        <v>430104</v>
      </c>
      <c r="C42" s="103" t="s">
        <v>54</v>
      </c>
      <c r="D42" s="103">
        <v>3</v>
      </c>
      <c r="E42" s="103">
        <v>947</v>
      </c>
      <c r="F42" s="103">
        <v>799</v>
      </c>
      <c r="G42" s="103" t="s">
        <v>21</v>
      </c>
      <c r="H42" s="103" t="s">
        <v>21</v>
      </c>
      <c r="I42" s="103">
        <v>0.88900000000000001</v>
      </c>
      <c r="J42" s="103">
        <v>-0.11799999999999999</v>
      </c>
      <c r="K42" s="103">
        <v>62.13</v>
      </c>
      <c r="L42" s="103">
        <v>3</v>
      </c>
      <c r="M42" s="103">
        <v>201502</v>
      </c>
      <c r="N42" s="103">
        <v>999999</v>
      </c>
      <c r="O42" s="103">
        <v>3</v>
      </c>
      <c r="P42" s="103">
        <v>1</v>
      </c>
      <c r="Q42" s="103">
        <v>1</v>
      </c>
      <c r="R42" s="103">
        <v>899</v>
      </c>
      <c r="S42" s="103">
        <v>3</v>
      </c>
      <c r="T42" s="103">
        <v>1</v>
      </c>
    </row>
    <row r="43" spans="1:20">
      <c r="A43" s="103">
        <v>201509</v>
      </c>
      <c r="B43" s="103">
        <v>430104</v>
      </c>
      <c r="C43" s="103" t="s">
        <v>54</v>
      </c>
      <c r="D43" s="103">
        <v>3</v>
      </c>
      <c r="E43" s="103">
        <v>947</v>
      </c>
      <c r="F43" s="103">
        <v>799</v>
      </c>
      <c r="G43" s="103" t="s">
        <v>21</v>
      </c>
      <c r="H43" s="103" t="s">
        <v>21</v>
      </c>
      <c r="I43" s="103">
        <v>0.88900000000000001</v>
      </c>
      <c r="J43" s="103">
        <v>-0.11799999999999999</v>
      </c>
      <c r="K43" s="103">
        <v>62.13</v>
      </c>
      <c r="L43" s="103">
        <v>3</v>
      </c>
      <c r="M43" s="103">
        <v>201502</v>
      </c>
      <c r="N43" s="103">
        <v>999999</v>
      </c>
      <c r="O43" s="103">
        <v>3</v>
      </c>
      <c r="P43" s="103">
        <v>1</v>
      </c>
      <c r="Q43" s="103">
        <v>1</v>
      </c>
      <c r="R43" s="103">
        <v>899</v>
      </c>
      <c r="S43" s="103">
        <v>3</v>
      </c>
      <c r="T43" s="103">
        <v>1</v>
      </c>
    </row>
    <row r="44" spans="1:20">
      <c r="A44" s="103">
        <v>201510</v>
      </c>
      <c r="B44" s="103">
        <v>430104</v>
      </c>
      <c r="C44" s="103" t="s">
        <v>54</v>
      </c>
      <c r="D44" s="103">
        <v>3</v>
      </c>
      <c r="E44" s="103">
        <v>947</v>
      </c>
      <c r="F44" s="103">
        <v>799</v>
      </c>
      <c r="G44" s="103" t="s">
        <v>21</v>
      </c>
      <c r="H44" s="103" t="s">
        <v>21</v>
      </c>
      <c r="I44" s="103">
        <v>0.88900000000000001</v>
      </c>
      <c r="J44" s="103">
        <v>-0.11799999999999999</v>
      </c>
      <c r="K44" s="103">
        <v>62.13</v>
      </c>
      <c r="L44" s="103">
        <v>3</v>
      </c>
      <c r="M44" s="103">
        <v>201502</v>
      </c>
      <c r="N44" s="103">
        <v>999999</v>
      </c>
      <c r="O44" s="103">
        <v>3</v>
      </c>
      <c r="P44" s="103">
        <v>1</v>
      </c>
      <c r="Q44" s="103">
        <v>1</v>
      </c>
      <c r="R44" s="103">
        <v>899</v>
      </c>
      <c r="S44" s="103">
        <v>3</v>
      </c>
      <c r="T44" s="103">
        <v>1</v>
      </c>
    </row>
    <row r="45" spans="1:20">
      <c r="A45" s="103">
        <v>201511</v>
      </c>
      <c r="B45" s="103">
        <v>430104</v>
      </c>
      <c r="C45" s="103" t="s">
        <v>54</v>
      </c>
      <c r="D45" s="103">
        <v>3</v>
      </c>
      <c r="E45" s="103">
        <v>947</v>
      </c>
      <c r="F45" s="103">
        <v>799</v>
      </c>
      <c r="G45" s="103" t="s">
        <v>21</v>
      </c>
      <c r="H45" s="103" t="s">
        <v>21</v>
      </c>
      <c r="I45" s="103">
        <v>0.88900000000000001</v>
      </c>
      <c r="J45" s="103">
        <v>-0.11799999999999999</v>
      </c>
      <c r="K45" s="103">
        <v>62.13</v>
      </c>
      <c r="L45" s="103">
        <v>3</v>
      </c>
      <c r="M45" s="103">
        <v>201502</v>
      </c>
      <c r="N45" s="103">
        <v>999999</v>
      </c>
      <c r="O45" s="103">
        <v>3</v>
      </c>
      <c r="P45" s="103">
        <v>1</v>
      </c>
      <c r="Q45" s="103">
        <v>1</v>
      </c>
      <c r="R45" s="103">
        <v>899</v>
      </c>
      <c r="S45" s="103">
        <v>3</v>
      </c>
      <c r="T45" s="103">
        <v>1</v>
      </c>
    </row>
    <row r="46" spans="1:20" ht="15.75" customHeight="1">
      <c r="A46" s="103">
        <v>201501</v>
      </c>
      <c r="B46" s="103">
        <v>430104</v>
      </c>
      <c r="C46" s="103" t="s">
        <v>54</v>
      </c>
      <c r="D46" s="103">
        <v>3</v>
      </c>
      <c r="E46" s="103">
        <v>28</v>
      </c>
      <c r="F46" s="103">
        <v>435</v>
      </c>
      <c r="G46" s="103" t="s">
        <v>21</v>
      </c>
      <c r="H46" s="103" t="s">
        <v>21</v>
      </c>
      <c r="I46" s="103">
        <v>1</v>
      </c>
      <c r="J46" s="103">
        <v>0</v>
      </c>
      <c r="K46" s="103">
        <v>37.869999999999997</v>
      </c>
      <c r="L46" s="103">
        <v>3</v>
      </c>
      <c r="M46" s="103">
        <v>201402</v>
      </c>
      <c r="N46" s="103">
        <v>201501</v>
      </c>
      <c r="O46" s="103">
        <v>6</v>
      </c>
      <c r="P46" s="103">
        <v>2</v>
      </c>
      <c r="Q46" s="103">
        <v>1</v>
      </c>
      <c r="R46" s="103">
        <v>435</v>
      </c>
      <c r="S46" s="103">
        <v>3</v>
      </c>
      <c r="T46" s="103">
        <v>2</v>
      </c>
    </row>
    <row r="47" spans="1:20">
      <c r="A47" s="103">
        <v>201502</v>
      </c>
      <c r="B47" s="103">
        <v>430104</v>
      </c>
      <c r="C47" s="103" t="s">
        <v>54</v>
      </c>
      <c r="D47" s="103">
        <v>3</v>
      </c>
      <c r="E47" s="103">
        <v>28</v>
      </c>
      <c r="F47" s="103">
        <v>435</v>
      </c>
      <c r="G47" s="103" t="s">
        <v>21</v>
      </c>
      <c r="H47" s="103" t="s">
        <v>21</v>
      </c>
      <c r="I47" s="103">
        <v>1</v>
      </c>
      <c r="J47" s="103">
        <v>0</v>
      </c>
      <c r="K47" s="103">
        <v>37.869999999999997</v>
      </c>
      <c r="L47" s="103">
        <v>3</v>
      </c>
      <c r="M47" s="103">
        <v>201502</v>
      </c>
      <c r="N47" s="103">
        <v>999999</v>
      </c>
      <c r="O47" s="103">
        <v>6</v>
      </c>
      <c r="P47" s="103">
        <v>2</v>
      </c>
      <c r="Q47" s="103">
        <v>1</v>
      </c>
      <c r="R47" s="103">
        <v>435</v>
      </c>
      <c r="S47" s="103">
        <v>3</v>
      </c>
      <c r="T47" s="103">
        <v>2</v>
      </c>
    </row>
    <row r="48" spans="1:20">
      <c r="A48" s="103">
        <v>201503</v>
      </c>
      <c r="B48" s="103">
        <v>430104</v>
      </c>
      <c r="C48" s="103" t="s">
        <v>54</v>
      </c>
      <c r="D48" s="103">
        <v>3</v>
      </c>
      <c r="E48" s="103">
        <v>28</v>
      </c>
      <c r="F48" s="103">
        <v>435</v>
      </c>
      <c r="G48" s="103" t="s">
        <v>21</v>
      </c>
      <c r="H48" s="103" t="s">
        <v>21</v>
      </c>
      <c r="I48" s="103">
        <v>1</v>
      </c>
      <c r="J48" s="103">
        <v>0</v>
      </c>
      <c r="K48" s="103">
        <v>37.869999999999997</v>
      </c>
      <c r="L48" s="103">
        <v>3</v>
      </c>
      <c r="M48" s="103">
        <v>201502</v>
      </c>
      <c r="N48" s="103">
        <v>999999</v>
      </c>
      <c r="O48" s="103">
        <v>6</v>
      </c>
      <c r="P48" s="103">
        <v>2</v>
      </c>
      <c r="Q48" s="103">
        <v>1</v>
      </c>
      <c r="R48" s="103">
        <v>435</v>
      </c>
      <c r="S48" s="103">
        <v>3</v>
      </c>
      <c r="T48" s="103">
        <v>2</v>
      </c>
    </row>
    <row r="49" spans="1:20">
      <c r="A49" s="103">
        <v>201504</v>
      </c>
      <c r="B49" s="103">
        <v>430104</v>
      </c>
      <c r="C49" s="103" t="s">
        <v>54</v>
      </c>
      <c r="D49" s="103">
        <v>3</v>
      </c>
      <c r="E49" s="103">
        <v>28</v>
      </c>
      <c r="F49" s="103">
        <v>435</v>
      </c>
      <c r="G49" s="103" t="s">
        <v>21</v>
      </c>
      <c r="H49" s="103" t="s">
        <v>21</v>
      </c>
      <c r="I49" s="103">
        <v>1</v>
      </c>
      <c r="J49" s="103">
        <v>0</v>
      </c>
      <c r="K49" s="103">
        <v>37.869999999999997</v>
      </c>
      <c r="L49" s="103">
        <v>3</v>
      </c>
      <c r="M49" s="103">
        <v>201502</v>
      </c>
      <c r="N49" s="103">
        <v>999999</v>
      </c>
      <c r="O49" s="103">
        <v>6</v>
      </c>
      <c r="P49" s="103">
        <v>2</v>
      </c>
      <c r="Q49" s="103">
        <v>1</v>
      </c>
      <c r="R49" s="103">
        <v>435</v>
      </c>
      <c r="S49" s="103">
        <v>3</v>
      </c>
      <c r="T49" s="103">
        <v>2</v>
      </c>
    </row>
    <row r="50" spans="1:20">
      <c r="A50" s="103">
        <v>201505</v>
      </c>
      <c r="B50" s="103">
        <v>430104</v>
      </c>
      <c r="C50" s="103" t="s">
        <v>54</v>
      </c>
      <c r="D50" s="103">
        <v>3</v>
      </c>
      <c r="E50" s="103">
        <v>28</v>
      </c>
      <c r="F50" s="103">
        <v>435</v>
      </c>
      <c r="G50" s="103" t="s">
        <v>21</v>
      </c>
      <c r="H50" s="103" t="s">
        <v>21</v>
      </c>
      <c r="I50" s="103">
        <v>1</v>
      </c>
      <c r="J50" s="103">
        <v>0</v>
      </c>
      <c r="K50" s="103">
        <v>37.869999999999997</v>
      </c>
      <c r="L50" s="103">
        <v>3</v>
      </c>
      <c r="M50" s="103">
        <v>201502</v>
      </c>
      <c r="N50" s="103">
        <v>999999</v>
      </c>
      <c r="O50" s="103">
        <v>6</v>
      </c>
      <c r="P50" s="103">
        <v>2</v>
      </c>
      <c r="Q50" s="103">
        <v>1</v>
      </c>
      <c r="R50" s="103">
        <v>435</v>
      </c>
      <c r="S50" s="103">
        <v>3</v>
      </c>
      <c r="T50" s="103">
        <v>2</v>
      </c>
    </row>
    <row r="51" spans="1:20">
      <c r="A51" s="103">
        <v>201506</v>
      </c>
      <c r="B51" s="103">
        <v>430104</v>
      </c>
      <c r="C51" s="103" t="s">
        <v>54</v>
      </c>
      <c r="D51" s="103">
        <v>3</v>
      </c>
      <c r="E51" s="103">
        <v>28</v>
      </c>
      <c r="F51" s="103">
        <v>435</v>
      </c>
      <c r="G51" s="103" t="s">
        <v>21</v>
      </c>
      <c r="H51" s="103" t="s">
        <v>21</v>
      </c>
      <c r="I51" s="103">
        <v>1</v>
      </c>
      <c r="J51" s="103">
        <v>0</v>
      </c>
      <c r="K51" s="103">
        <v>37.869999999999997</v>
      </c>
      <c r="L51" s="103">
        <v>3</v>
      </c>
      <c r="M51" s="103">
        <v>201502</v>
      </c>
      <c r="N51" s="103">
        <v>999999</v>
      </c>
      <c r="O51" s="103">
        <v>6</v>
      </c>
      <c r="P51" s="103">
        <v>2</v>
      </c>
      <c r="Q51" s="103">
        <v>1</v>
      </c>
      <c r="R51" s="103">
        <v>435</v>
      </c>
      <c r="S51" s="103">
        <v>3</v>
      </c>
      <c r="T51" s="103">
        <v>2</v>
      </c>
    </row>
    <row r="52" spans="1:20">
      <c r="A52" s="103">
        <v>201507</v>
      </c>
      <c r="B52" s="103">
        <v>430104</v>
      </c>
      <c r="C52" s="103" t="s">
        <v>54</v>
      </c>
      <c r="D52" s="103">
        <v>3</v>
      </c>
      <c r="E52" s="103">
        <v>28</v>
      </c>
      <c r="F52" s="103">
        <v>435</v>
      </c>
      <c r="G52" s="103" t="s">
        <v>21</v>
      </c>
      <c r="H52" s="103" t="s">
        <v>21</v>
      </c>
      <c r="I52" s="103">
        <v>1</v>
      </c>
      <c r="J52" s="103">
        <v>0</v>
      </c>
      <c r="K52" s="103">
        <v>37.869999999999997</v>
      </c>
      <c r="L52" s="103">
        <v>3</v>
      </c>
      <c r="M52" s="103">
        <v>201502</v>
      </c>
      <c r="N52" s="103">
        <v>999999</v>
      </c>
      <c r="O52" s="103">
        <v>6</v>
      </c>
      <c r="P52" s="103">
        <v>2</v>
      </c>
      <c r="Q52" s="103">
        <v>1</v>
      </c>
      <c r="R52" s="103">
        <v>435</v>
      </c>
      <c r="S52" s="103">
        <v>3</v>
      </c>
      <c r="T52" s="103">
        <v>2</v>
      </c>
    </row>
    <row r="53" spans="1:20">
      <c r="A53" s="103">
        <v>201508</v>
      </c>
      <c r="B53" s="103">
        <v>430104</v>
      </c>
      <c r="C53" s="103" t="s">
        <v>54</v>
      </c>
      <c r="D53" s="103">
        <v>3</v>
      </c>
      <c r="E53" s="103">
        <v>28</v>
      </c>
      <c r="F53" s="103">
        <v>435</v>
      </c>
      <c r="G53" s="103" t="s">
        <v>21</v>
      </c>
      <c r="H53" s="103" t="s">
        <v>21</v>
      </c>
      <c r="I53" s="103">
        <v>1</v>
      </c>
      <c r="J53" s="103">
        <v>0</v>
      </c>
      <c r="K53" s="103">
        <v>37.869999999999997</v>
      </c>
      <c r="L53" s="103">
        <v>3</v>
      </c>
      <c r="M53" s="103">
        <v>201502</v>
      </c>
      <c r="N53" s="103">
        <v>999999</v>
      </c>
      <c r="O53" s="103">
        <v>6</v>
      </c>
      <c r="P53" s="103">
        <v>2</v>
      </c>
      <c r="Q53" s="103">
        <v>1</v>
      </c>
      <c r="R53" s="103">
        <v>435</v>
      </c>
      <c r="S53" s="103">
        <v>3</v>
      </c>
      <c r="T53" s="103">
        <v>2</v>
      </c>
    </row>
    <row r="54" spans="1:20">
      <c r="A54" s="103">
        <v>201509</v>
      </c>
      <c r="B54" s="103">
        <v>430104</v>
      </c>
      <c r="C54" s="103" t="s">
        <v>54</v>
      </c>
      <c r="D54" s="103">
        <v>3</v>
      </c>
      <c r="E54" s="103">
        <v>28</v>
      </c>
      <c r="F54" s="103">
        <v>435</v>
      </c>
      <c r="G54" s="103" t="s">
        <v>21</v>
      </c>
      <c r="H54" s="103" t="s">
        <v>21</v>
      </c>
      <c r="I54" s="103">
        <v>1</v>
      </c>
      <c r="J54" s="103">
        <v>0</v>
      </c>
      <c r="K54" s="103">
        <v>37.869999999999997</v>
      </c>
      <c r="L54" s="103">
        <v>3</v>
      </c>
      <c r="M54" s="103">
        <v>201502</v>
      </c>
      <c r="N54" s="103">
        <v>999999</v>
      </c>
      <c r="O54" s="103">
        <v>6</v>
      </c>
      <c r="P54" s="103">
        <v>2</v>
      </c>
      <c r="Q54" s="103">
        <v>1</v>
      </c>
      <c r="R54" s="103">
        <v>435</v>
      </c>
      <c r="S54" s="103">
        <v>3</v>
      </c>
      <c r="T54" s="103">
        <v>2</v>
      </c>
    </row>
    <row r="55" spans="1:20">
      <c r="A55" s="103">
        <v>201510</v>
      </c>
      <c r="B55" s="103">
        <v>430104</v>
      </c>
      <c r="C55" s="103" t="s">
        <v>54</v>
      </c>
      <c r="D55" s="103">
        <v>3</v>
      </c>
      <c r="E55" s="103">
        <v>28</v>
      </c>
      <c r="F55" s="103">
        <v>435</v>
      </c>
      <c r="G55" s="103" t="s">
        <v>21</v>
      </c>
      <c r="H55" s="103" t="s">
        <v>21</v>
      </c>
      <c r="I55" s="103">
        <v>1</v>
      </c>
      <c r="J55" s="103">
        <v>0</v>
      </c>
      <c r="K55" s="103">
        <v>37.869999999999997</v>
      </c>
      <c r="L55" s="103">
        <v>3</v>
      </c>
      <c r="M55" s="103">
        <v>201502</v>
      </c>
      <c r="N55" s="103">
        <v>999999</v>
      </c>
      <c r="O55" s="103">
        <v>6</v>
      </c>
      <c r="P55" s="103">
        <v>2</v>
      </c>
      <c r="Q55" s="103">
        <v>1</v>
      </c>
      <c r="R55" s="103">
        <v>435</v>
      </c>
      <c r="S55" s="103">
        <v>3</v>
      </c>
      <c r="T55" s="103">
        <v>2</v>
      </c>
    </row>
    <row r="56" spans="1:20">
      <c r="A56" s="103">
        <v>201511</v>
      </c>
      <c r="B56" s="103">
        <v>430104</v>
      </c>
      <c r="C56" s="103" t="s">
        <v>54</v>
      </c>
      <c r="D56" s="103">
        <v>3</v>
      </c>
      <c r="E56" s="103">
        <v>28</v>
      </c>
      <c r="F56" s="103">
        <v>435</v>
      </c>
      <c r="G56" s="103" t="s">
        <v>21</v>
      </c>
      <c r="H56" s="103" t="s">
        <v>21</v>
      </c>
      <c r="I56" s="103">
        <v>1</v>
      </c>
      <c r="J56" s="103">
        <v>0</v>
      </c>
      <c r="K56" s="103">
        <v>37.869999999999997</v>
      </c>
      <c r="L56" s="103">
        <v>3</v>
      </c>
      <c r="M56" s="103">
        <v>201502</v>
      </c>
      <c r="N56" s="103">
        <v>999999</v>
      </c>
      <c r="O56" s="103">
        <v>6</v>
      </c>
      <c r="P56" s="103">
        <v>2</v>
      </c>
      <c r="Q56" s="103">
        <v>1</v>
      </c>
      <c r="R56" s="103">
        <v>435</v>
      </c>
      <c r="S56" s="103">
        <v>3</v>
      </c>
      <c r="T56" s="103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workbookViewId="0"/>
  </sheetViews>
  <sheetFormatPr defaultRowHeight="15"/>
  <cols>
    <col min="1" max="2" width="9.140625" style="103"/>
    <col min="3" max="3" width="21.140625" style="103" customWidth="1"/>
    <col min="4" max="16384" width="9.140625" style="103"/>
  </cols>
  <sheetData>
    <row r="1" spans="1:20">
      <c r="A1" s="103" t="s">
        <v>0</v>
      </c>
      <c r="B1" s="103" t="s">
        <v>1</v>
      </c>
      <c r="C1" s="103" t="s">
        <v>2</v>
      </c>
      <c r="D1" s="103" t="s">
        <v>3</v>
      </c>
      <c r="E1" s="103" t="s">
        <v>4</v>
      </c>
      <c r="F1" s="103" t="s">
        <v>5</v>
      </c>
      <c r="G1" s="103" t="s">
        <v>6</v>
      </c>
      <c r="H1" s="103" t="s">
        <v>7</v>
      </c>
      <c r="I1" s="103" t="s">
        <v>8</v>
      </c>
      <c r="J1" s="103" t="s">
        <v>9</v>
      </c>
      <c r="K1" s="103" t="s">
        <v>10</v>
      </c>
      <c r="L1" s="103" t="s">
        <v>11</v>
      </c>
      <c r="M1" s="103" t="s">
        <v>12</v>
      </c>
      <c r="N1" s="103" t="s">
        <v>13</v>
      </c>
      <c r="O1" s="103" t="s">
        <v>14</v>
      </c>
      <c r="P1" s="103" t="s">
        <v>15</v>
      </c>
      <c r="Q1" s="103" t="s">
        <v>16</v>
      </c>
      <c r="R1" s="103" t="s">
        <v>17</v>
      </c>
      <c r="S1" s="103" t="s">
        <v>18</v>
      </c>
      <c r="T1" s="103" t="s">
        <v>19</v>
      </c>
    </row>
    <row r="2" spans="1:20">
      <c r="A2" s="103">
        <v>201501</v>
      </c>
      <c r="B2" s="103">
        <v>510131</v>
      </c>
      <c r="C2" s="103" t="s">
        <v>20</v>
      </c>
      <c r="D2" s="103">
        <v>3</v>
      </c>
      <c r="E2" s="103">
        <v>99</v>
      </c>
      <c r="F2" s="103">
        <v>18</v>
      </c>
      <c r="G2" s="103" t="s">
        <v>21</v>
      </c>
      <c r="H2" s="103" t="s">
        <v>21</v>
      </c>
      <c r="I2" s="103">
        <v>1</v>
      </c>
      <c r="J2" s="103">
        <v>0</v>
      </c>
      <c r="K2" s="103">
        <v>84.71</v>
      </c>
      <c r="L2" s="103">
        <v>3</v>
      </c>
      <c r="M2" s="103">
        <v>201402</v>
      </c>
      <c r="N2" s="103">
        <v>201501</v>
      </c>
      <c r="O2" s="103">
        <v>3</v>
      </c>
      <c r="P2" s="103">
        <v>1</v>
      </c>
      <c r="Q2" s="103">
        <v>1</v>
      </c>
      <c r="R2" s="103">
        <v>18</v>
      </c>
      <c r="S2" s="103">
        <v>3</v>
      </c>
      <c r="T2" s="103">
        <v>1</v>
      </c>
    </row>
    <row r="3" spans="1:20">
      <c r="A3" s="103">
        <v>201502</v>
      </c>
      <c r="B3" s="103">
        <v>510131</v>
      </c>
      <c r="C3" s="103" t="s">
        <v>20</v>
      </c>
      <c r="D3" s="103">
        <v>3</v>
      </c>
      <c r="E3" s="103">
        <v>99</v>
      </c>
      <c r="F3" s="103">
        <v>18</v>
      </c>
      <c r="G3" s="103" t="s">
        <v>22</v>
      </c>
      <c r="H3" s="103" t="s">
        <v>22</v>
      </c>
      <c r="I3" s="103">
        <v>1</v>
      </c>
      <c r="J3" s="103">
        <v>0</v>
      </c>
      <c r="K3" s="103">
        <v>84.71</v>
      </c>
      <c r="L3" s="103">
        <v>3</v>
      </c>
      <c r="M3" s="103">
        <v>201502</v>
      </c>
      <c r="N3" s="103">
        <v>999999</v>
      </c>
      <c r="O3" s="103">
        <v>3</v>
      </c>
      <c r="P3" s="103">
        <v>1</v>
      </c>
      <c r="Q3" s="103">
        <v>1</v>
      </c>
      <c r="R3" s="103">
        <v>18</v>
      </c>
      <c r="S3" s="103">
        <v>3</v>
      </c>
      <c r="T3" s="103">
        <v>1</v>
      </c>
    </row>
    <row r="4" spans="1:20">
      <c r="A4" s="103">
        <v>201503</v>
      </c>
      <c r="B4" s="103">
        <v>510131</v>
      </c>
      <c r="C4" s="103" t="s">
        <v>20</v>
      </c>
      <c r="D4" s="103">
        <v>3</v>
      </c>
      <c r="E4" s="103">
        <v>99</v>
      </c>
      <c r="F4" s="103">
        <v>13</v>
      </c>
      <c r="G4" s="103" t="s">
        <v>23</v>
      </c>
      <c r="H4" s="103" t="s">
        <v>23</v>
      </c>
      <c r="I4" s="103">
        <v>0.72199999999999998</v>
      </c>
      <c r="J4" s="103">
        <v>-0.32500000000000001</v>
      </c>
      <c r="K4" s="103">
        <v>84.71</v>
      </c>
      <c r="L4" s="103">
        <v>3</v>
      </c>
      <c r="M4" s="103">
        <v>201502</v>
      </c>
      <c r="N4" s="103">
        <v>999999</v>
      </c>
      <c r="O4" s="103">
        <v>3</v>
      </c>
      <c r="P4" s="103">
        <v>1</v>
      </c>
      <c r="Q4" s="103">
        <v>1</v>
      </c>
      <c r="R4" s="103">
        <v>18</v>
      </c>
      <c r="S4" s="103">
        <v>3</v>
      </c>
      <c r="T4" s="103">
        <v>1</v>
      </c>
    </row>
    <row r="5" spans="1:20">
      <c r="A5" s="103">
        <v>201504</v>
      </c>
      <c r="B5" s="103">
        <v>510131</v>
      </c>
      <c r="C5" s="103" t="s">
        <v>20</v>
      </c>
      <c r="D5" s="103">
        <v>3</v>
      </c>
      <c r="E5" s="103">
        <v>99</v>
      </c>
      <c r="F5" s="103">
        <v>12</v>
      </c>
      <c r="G5" s="103" t="s">
        <v>23</v>
      </c>
      <c r="H5" s="103" t="s">
        <v>23</v>
      </c>
      <c r="I5" s="103">
        <v>0.66700000000000004</v>
      </c>
      <c r="J5" s="103">
        <v>-0.40500000000000003</v>
      </c>
      <c r="K5" s="103">
        <v>84.71</v>
      </c>
      <c r="L5" s="103">
        <v>3</v>
      </c>
      <c r="M5" s="103">
        <v>201502</v>
      </c>
      <c r="N5" s="103">
        <v>999999</v>
      </c>
      <c r="O5" s="103">
        <v>3</v>
      </c>
      <c r="P5" s="103">
        <v>1</v>
      </c>
      <c r="Q5" s="103">
        <v>1</v>
      </c>
      <c r="R5" s="103">
        <v>18</v>
      </c>
      <c r="S5" s="103">
        <v>3</v>
      </c>
      <c r="T5" s="103">
        <v>1</v>
      </c>
    </row>
    <row r="6" spans="1:20">
      <c r="A6" s="103">
        <v>201505</v>
      </c>
      <c r="B6" s="103">
        <v>510131</v>
      </c>
      <c r="C6" s="103" t="s">
        <v>20</v>
      </c>
      <c r="D6" s="103">
        <v>3</v>
      </c>
      <c r="E6" s="103">
        <v>99</v>
      </c>
      <c r="F6" s="103">
        <v>12</v>
      </c>
      <c r="G6" s="103" t="s">
        <v>23</v>
      </c>
      <c r="H6" s="103" t="s">
        <v>23</v>
      </c>
      <c r="I6" s="103">
        <v>0.66700000000000004</v>
      </c>
      <c r="J6" s="103">
        <v>-0.40500000000000003</v>
      </c>
      <c r="K6" s="103">
        <v>84.71</v>
      </c>
      <c r="L6" s="103">
        <v>3</v>
      </c>
      <c r="M6" s="103">
        <v>201502</v>
      </c>
      <c r="N6" s="103">
        <v>999999</v>
      </c>
      <c r="O6" s="103">
        <v>3</v>
      </c>
      <c r="P6" s="103">
        <v>1</v>
      </c>
      <c r="Q6" s="103">
        <v>1</v>
      </c>
      <c r="R6" s="103">
        <v>18</v>
      </c>
      <c r="S6" s="103">
        <v>3</v>
      </c>
      <c r="T6" s="103">
        <v>1</v>
      </c>
    </row>
    <row r="7" spans="1:20">
      <c r="A7" s="103">
        <v>201506</v>
      </c>
      <c r="B7" s="103">
        <v>510131</v>
      </c>
      <c r="C7" s="103" t="s">
        <v>20</v>
      </c>
      <c r="D7" s="103">
        <v>3</v>
      </c>
      <c r="E7" s="103">
        <v>99</v>
      </c>
      <c r="F7" s="103">
        <v>16</v>
      </c>
      <c r="G7" s="103" t="s">
        <v>22</v>
      </c>
      <c r="H7" s="103" t="s">
        <v>22</v>
      </c>
      <c r="I7" s="103">
        <v>0.88900000000000001</v>
      </c>
      <c r="J7" s="103">
        <v>-0.11799999999999999</v>
      </c>
      <c r="K7" s="103">
        <v>84.71</v>
      </c>
      <c r="L7" s="103">
        <v>3</v>
      </c>
      <c r="M7" s="103">
        <v>201502</v>
      </c>
      <c r="N7" s="103">
        <v>999999</v>
      </c>
      <c r="O7" s="103">
        <v>3</v>
      </c>
      <c r="P7" s="103">
        <v>1</v>
      </c>
      <c r="Q7" s="103">
        <v>1</v>
      </c>
      <c r="R7" s="103">
        <v>18</v>
      </c>
      <c r="S7" s="103">
        <v>3</v>
      </c>
      <c r="T7" s="103">
        <v>1</v>
      </c>
    </row>
    <row r="8" spans="1:20">
      <c r="A8" s="103">
        <v>201507</v>
      </c>
      <c r="B8" s="103">
        <v>510131</v>
      </c>
      <c r="C8" s="103" t="s">
        <v>20</v>
      </c>
      <c r="D8" s="103">
        <v>3</v>
      </c>
      <c r="E8" s="103">
        <v>99</v>
      </c>
      <c r="F8" s="103">
        <v>16</v>
      </c>
      <c r="G8" s="103" t="s">
        <v>21</v>
      </c>
      <c r="H8" s="103" t="s">
        <v>21</v>
      </c>
      <c r="I8" s="103">
        <v>0.88900000000000001</v>
      </c>
      <c r="J8" s="103">
        <v>-0.11799999999999999</v>
      </c>
      <c r="K8" s="103">
        <v>84.71</v>
      </c>
      <c r="L8" s="103">
        <v>3</v>
      </c>
      <c r="M8" s="103">
        <v>201502</v>
      </c>
      <c r="N8" s="103">
        <v>999999</v>
      </c>
      <c r="O8" s="103">
        <v>3</v>
      </c>
      <c r="P8" s="103">
        <v>1</v>
      </c>
      <c r="Q8" s="103">
        <v>1</v>
      </c>
      <c r="R8" s="103">
        <v>18</v>
      </c>
      <c r="S8" s="103">
        <v>3</v>
      </c>
      <c r="T8" s="103">
        <v>1</v>
      </c>
    </row>
    <row r="9" spans="1:20">
      <c r="A9" s="103">
        <v>201508</v>
      </c>
      <c r="B9" s="103">
        <v>510131</v>
      </c>
      <c r="C9" s="103" t="s">
        <v>20</v>
      </c>
      <c r="D9" s="103">
        <v>3</v>
      </c>
      <c r="E9" s="103">
        <v>99</v>
      </c>
      <c r="F9" s="103">
        <v>12.8</v>
      </c>
      <c r="G9" s="103" t="s">
        <v>23</v>
      </c>
      <c r="H9" s="103" t="s">
        <v>23</v>
      </c>
      <c r="I9" s="103">
        <v>0.71099999999999997</v>
      </c>
      <c r="J9" s="103">
        <v>-0.34100000000000003</v>
      </c>
      <c r="K9" s="103">
        <v>84.71</v>
      </c>
      <c r="L9" s="103">
        <v>3</v>
      </c>
      <c r="M9" s="103">
        <v>201502</v>
      </c>
      <c r="N9" s="103">
        <v>999999</v>
      </c>
      <c r="O9" s="103">
        <v>3</v>
      </c>
      <c r="P9" s="103">
        <v>1</v>
      </c>
      <c r="Q9" s="103">
        <v>1</v>
      </c>
      <c r="R9" s="103">
        <v>18</v>
      </c>
      <c r="S9" s="103">
        <v>3</v>
      </c>
      <c r="T9" s="103">
        <v>1</v>
      </c>
    </row>
    <row r="10" spans="1:20">
      <c r="A10" s="103">
        <v>201509</v>
      </c>
      <c r="B10" s="103">
        <v>510131</v>
      </c>
      <c r="C10" s="103" t="s">
        <v>20</v>
      </c>
      <c r="D10" s="103">
        <v>4</v>
      </c>
      <c r="E10" s="103">
        <v>99</v>
      </c>
      <c r="F10" s="103">
        <v>24</v>
      </c>
      <c r="G10" s="103" t="s">
        <v>22</v>
      </c>
      <c r="H10" s="103" t="s">
        <v>22</v>
      </c>
      <c r="I10" s="103">
        <v>1.333</v>
      </c>
      <c r="J10" s="103">
        <v>0.28799999999999998</v>
      </c>
      <c r="K10" s="103">
        <v>84.71</v>
      </c>
      <c r="L10" s="103">
        <v>3</v>
      </c>
      <c r="M10" s="103">
        <v>201502</v>
      </c>
      <c r="N10" s="103">
        <v>999999</v>
      </c>
      <c r="O10" s="103">
        <v>3</v>
      </c>
      <c r="P10" s="103">
        <v>1</v>
      </c>
      <c r="Q10" s="103">
        <v>1</v>
      </c>
      <c r="R10" s="103">
        <v>18</v>
      </c>
      <c r="S10" s="103">
        <v>3</v>
      </c>
      <c r="T10" s="103">
        <v>1</v>
      </c>
    </row>
    <row r="11" spans="1:20">
      <c r="A11" s="103">
        <v>201510</v>
      </c>
      <c r="B11" s="103">
        <v>510131</v>
      </c>
      <c r="C11" s="103" t="s">
        <v>20</v>
      </c>
      <c r="D11" s="103">
        <v>3</v>
      </c>
      <c r="E11" s="103">
        <v>99</v>
      </c>
      <c r="F11" s="103">
        <v>29</v>
      </c>
      <c r="G11" s="103" t="s">
        <v>22</v>
      </c>
      <c r="H11" s="103" t="s">
        <v>22</v>
      </c>
      <c r="I11" s="103">
        <v>1.611</v>
      </c>
      <c r="J11" s="103">
        <v>0.47699999999999998</v>
      </c>
      <c r="K11" s="103">
        <v>84.71</v>
      </c>
      <c r="L11" s="103">
        <v>3</v>
      </c>
      <c r="M11" s="103">
        <v>201502</v>
      </c>
      <c r="N11" s="103">
        <v>999999</v>
      </c>
      <c r="O11" s="103">
        <v>3</v>
      </c>
      <c r="P11" s="103">
        <v>1</v>
      </c>
      <c r="Q11" s="103">
        <v>1</v>
      </c>
      <c r="R11" s="103">
        <v>18</v>
      </c>
      <c r="S11" s="103">
        <v>3</v>
      </c>
      <c r="T11" s="103">
        <v>1</v>
      </c>
    </row>
    <row r="12" spans="1:20">
      <c r="A12" s="103">
        <v>201511</v>
      </c>
      <c r="B12" s="103">
        <v>510131</v>
      </c>
      <c r="C12" s="103" t="s">
        <v>20</v>
      </c>
      <c r="D12" s="103">
        <v>3</v>
      </c>
      <c r="E12" s="103">
        <v>99</v>
      </c>
      <c r="F12" s="103">
        <v>29</v>
      </c>
      <c r="G12" s="103" t="s">
        <v>21</v>
      </c>
      <c r="H12" s="103" t="s">
        <v>21</v>
      </c>
      <c r="I12" s="103">
        <v>1.611</v>
      </c>
      <c r="J12" s="103">
        <v>0.47699999999999998</v>
      </c>
      <c r="K12" s="103">
        <v>84.71</v>
      </c>
      <c r="L12" s="103">
        <v>3</v>
      </c>
      <c r="M12" s="103">
        <v>201502</v>
      </c>
      <c r="N12" s="103">
        <v>999999</v>
      </c>
      <c r="O12" s="103">
        <v>3</v>
      </c>
      <c r="P12" s="103">
        <v>1</v>
      </c>
      <c r="Q12" s="103">
        <v>1</v>
      </c>
      <c r="R12" s="103">
        <v>18</v>
      </c>
      <c r="S12" s="103">
        <v>3</v>
      </c>
      <c r="T12" s="103">
        <v>1</v>
      </c>
    </row>
    <row r="13" spans="1:20">
      <c r="A13" s="103">
        <v>201501</v>
      </c>
      <c r="B13" s="103">
        <v>510131</v>
      </c>
      <c r="C13" s="103" t="s">
        <v>20</v>
      </c>
      <c r="D13" s="103">
        <v>3</v>
      </c>
      <c r="E13" s="103">
        <v>940</v>
      </c>
      <c r="F13" s="103">
        <v>20</v>
      </c>
      <c r="G13" s="103" t="s">
        <v>22</v>
      </c>
      <c r="H13" s="103" t="s">
        <v>22</v>
      </c>
      <c r="I13" s="103">
        <v>1</v>
      </c>
      <c r="J13" s="103">
        <v>0</v>
      </c>
      <c r="K13" s="103">
        <v>84.71</v>
      </c>
      <c r="L13" s="103">
        <v>3</v>
      </c>
      <c r="M13" s="103">
        <v>201402</v>
      </c>
      <c r="N13" s="103">
        <v>201501</v>
      </c>
      <c r="O13" s="103">
        <v>7</v>
      </c>
      <c r="P13" s="103">
        <v>1</v>
      </c>
      <c r="Q13" s="103">
        <v>1</v>
      </c>
      <c r="R13" s="103">
        <v>20</v>
      </c>
      <c r="S13" s="103">
        <v>3</v>
      </c>
      <c r="T13" s="103">
        <v>1</v>
      </c>
    </row>
    <row r="14" spans="1:20">
      <c r="A14" s="103">
        <v>201502</v>
      </c>
      <c r="B14" s="103">
        <v>510131</v>
      </c>
      <c r="C14" s="103" t="s">
        <v>20</v>
      </c>
      <c r="D14" s="103">
        <v>3</v>
      </c>
      <c r="E14" s="103">
        <v>940</v>
      </c>
      <c r="F14" s="103">
        <v>20</v>
      </c>
      <c r="G14" s="103" t="s">
        <v>22</v>
      </c>
      <c r="H14" s="103" t="s">
        <v>22</v>
      </c>
      <c r="I14" s="103">
        <v>1</v>
      </c>
      <c r="J14" s="103">
        <v>0</v>
      </c>
      <c r="K14" s="103">
        <v>84.71</v>
      </c>
      <c r="L14" s="103">
        <v>3</v>
      </c>
      <c r="M14" s="103">
        <v>201502</v>
      </c>
      <c r="N14" s="103">
        <v>999999</v>
      </c>
      <c r="O14" s="103">
        <v>7</v>
      </c>
      <c r="P14" s="103">
        <v>1</v>
      </c>
      <c r="Q14" s="103">
        <v>1</v>
      </c>
      <c r="R14" s="103">
        <v>20</v>
      </c>
      <c r="S14" s="103">
        <v>3</v>
      </c>
      <c r="T14" s="103">
        <v>1</v>
      </c>
    </row>
    <row r="15" spans="1:20">
      <c r="A15" s="103">
        <v>201503</v>
      </c>
      <c r="B15" s="103">
        <v>510131</v>
      </c>
      <c r="C15" s="103" t="s">
        <v>20</v>
      </c>
      <c r="D15" s="103">
        <v>3</v>
      </c>
      <c r="E15" s="103">
        <v>940</v>
      </c>
      <c r="F15" s="103">
        <v>20</v>
      </c>
      <c r="G15" s="103" t="s">
        <v>22</v>
      </c>
      <c r="H15" s="103" t="s">
        <v>22</v>
      </c>
      <c r="I15" s="103">
        <v>1</v>
      </c>
      <c r="J15" s="103">
        <v>0</v>
      </c>
      <c r="K15" s="103">
        <v>84.71</v>
      </c>
      <c r="L15" s="103">
        <v>3</v>
      </c>
      <c r="M15" s="103">
        <v>201502</v>
      </c>
      <c r="N15" s="103">
        <v>999999</v>
      </c>
      <c r="O15" s="103">
        <v>7</v>
      </c>
      <c r="P15" s="103">
        <v>1</v>
      </c>
      <c r="Q15" s="103">
        <v>1</v>
      </c>
      <c r="R15" s="103">
        <v>20</v>
      </c>
      <c r="S15" s="103">
        <v>3</v>
      </c>
      <c r="T15" s="103">
        <v>1</v>
      </c>
    </row>
    <row r="16" spans="1:20">
      <c r="A16" s="103">
        <v>201504</v>
      </c>
      <c r="B16" s="103">
        <v>510131</v>
      </c>
      <c r="C16" s="103" t="s">
        <v>20</v>
      </c>
      <c r="D16" s="103">
        <v>3</v>
      </c>
      <c r="E16" s="103">
        <v>940</v>
      </c>
      <c r="F16" s="103">
        <v>20</v>
      </c>
      <c r="G16" s="103" t="s">
        <v>21</v>
      </c>
      <c r="H16" s="103" t="s">
        <v>21</v>
      </c>
      <c r="I16" s="103">
        <v>1</v>
      </c>
      <c r="J16" s="103">
        <v>0</v>
      </c>
      <c r="K16" s="103">
        <v>84.71</v>
      </c>
      <c r="L16" s="103">
        <v>3</v>
      </c>
      <c r="M16" s="103">
        <v>201502</v>
      </c>
      <c r="N16" s="103">
        <v>999999</v>
      </c>
      <c r="O16" s="103">
        <v>7</v>
      </c>
      <c r="P16" s="103">
        <v>1</v>
      </c>
      <c r="Q16" s="103">
        <v>1</v>
      </c>
      <c r="R16" s="103">
        <v>20</v>
      </c>
      <c r="S16" s="103">
        <v>3</v>
      </c>
      <c r="T16" s="103">
        <v>1</v>
      </c>
    </row>
    <row r="17" spans="1:20">
      <c r="A17" s="103">
        <v>201505</v>
      </c>
      <c r="B17" s="103">
        <v>510131</v>
      </c>
      <c r="C17" s="103" t="s">
        <v>20</v>
      </c>
      <c r="D17" s="103">
        <v>3</v>
      </c>
      <c r="E17" s="103">
        <v>940</v>
      </c>
      <c r="F17" s="103">
        <v>20</v>
      </c>
      <c r="G17" s="103" t="s">
        <v>22</v>
      </c>
      <c r="H17" s="103" t="s">
        <v>22</v>
      </c>
      <c r="I17" s="103">
        <v>1</v>
      </c>
      <c r="J17" s="103">
        <v>0</v>
      </c>
      <c r="K17" s="103">
        <v>84.71</v>
      </c>
      <c r="L17" s="103">
        <v>3</v>
      </c>
      <c r="M17" s="103">
        <v>201502</v>
      </c>
      <c r="N17" s="103">
        <v>999999</v>
      </c>
      <c r="O17" s="103">
        <v>7</v>
      </c>
      <c r="P17" s="103">
        <v>1</v>
      </c>
      <c r="Q17" s="103">
        <v>1</v>
      </c>
      <c r="R17" s="103">
        <v>20</v>
      </c>
      <c r="S17" s="103">
        <v>3</v>
      </c>
      <c r="T17" s="103">
        <v>1</v>
      </c>
    </row>
    <row r="18" spans="1:20">
      <c r="A18" s="103">
        <v>201506</v>
      </c>
      <c r="B18" s="103">
        <v>510131</v>
      </c>
      <c r="C18" s="103" t="s">
        <v>20</v>
      </c>
      <c r="D18" s="103">
        <v>3</v>
      </c>
      <c r="E18" s="103">
        <v>940</v>
      </c>
      <c r="F18" s="103">
        <v>20</v>
      </c>
      <c r="G18" s="103" t="s">
        <v>21</v>
      </c>
      <c r="H18" s="103" t="s">
        <v>21</v>
      </c>
      <c r="I18" s="103">
        <v>1</v>
      </c>
      <c r="J18" s="103">
        <v>0</v>
      </c>
      <c r="K18" s="103">
        <v>84.71</v>
      </c>
      <c r="L18" s="103">
        <v>3</v>
      </c>
      <c r="M18" s="103">
        <v>201502</v>
      </c>
      <c r="N18" s="103">
        <v>999999</v>
      </c>
      <c r="O18" s="103">
        <v>7</v>
      </c>
      <c r="P18" s="103">
        <v>1</v>
      </c>
      <c r="Q18" s="103">
        <v>1</v>
      </c>
      <c r="R18" s="103">
        <v>20</v>
      </c>
      <c r="S18" s="103">
        <v>3</v>
      </c>
      <c r="T18" s="103">
        <v>1</v>
      </c>
    </row>
    <row r="19" spans="1:20">
      <c r="A19" s="103">
        <v>201507</v>
      </c>
      <c r="B19" s="103">
        <v>510131</v>
      </c>
      <c r="C19" s="103" t="s">
        <v>20</v>
      </c>
      <c r="D19" s="103">
        <v>3</v>
      </c>
      <c r="E19" s="103">
        <v>940</v>
      </c>
      <c r="F19" s="103">
        <v>20</v>
      </c>
      <c r="G19" s="103" t="s">
        <v>21</v>
      </c>
      <c r="H19" s="103" t="s">
        <v>21</v>
      </c>
      <c r="I19" s="103">
        <v>1</v>
      </c>
      <c r="J19" s="103">
        <v>0</v>
      </c>
      <c r="K19" s="103">
        <v>84.71</v>
      </c>
      <c r="L19" s="103">
        <v>3</v>
      </c>
      <c r="M19" s="103">
        <v>201502</v>
      </c>
      <c r="N19" s="103">
        <v>999999</v>
      </c>
      <c r="O19" s="103">
        <v>7</v>
      </c>
      <c r="P19" s="103">
        <v>1</v>
      </c>
      <c r="Q19" s="103">
        <v>1</v>
      </c>
      <c r="R19" s="103">
        <v>20</v>
      </c>
      <c r="S19" s="103">
        <v>3</v>
      </c>
      <c r="T19" s="103">
        <v>1</v>
      </c>
    </row>
    <row r="20" spans="1:20">
      <c r="A20" s="103">
        <v>201508</v>
      </c>
      <c r="B20" s="103">
        <v>510131</v>
      </c>
      <c r="C20" s="103" t="s">
        <v>20</v>
      </c>
      <c r="D20" s="103">
        <v>3</v>
      </c>
      <c r="E20" s="103">
        <v>940</v>
      </c>
      <c r="F20" s="103">
        <v>20</v>
      </c>
      <c r="G20" s="103" t="s">
        <v>21</v>
      </c>
      <c r="H20" s="103" t="s">
        <v>21</v>
      </c>
      <c r="I20" s="103">
        <v>1</v>
      </c>
      <c r="J20" s="103">
        <v>0</v>
      </c>
      <c r="K20" s="103">
        <v>84.71</v>
      </c>
      <c r="L20" s="103">
        <v>3</v>
      </c>
      <c r="M20" s="103">
        <v>201502</v>
      </c>
      <c r="N20" s="103">
        <v>999999</v>
      </c>
      <c r="O20" s="103">
        <v>7</v>
      </c>
      <c r="P20" s="103">
        <v>1</v>
      </c>
      <c r="Q20" s="103">
        <v>1</v>
      </c>
      <c r="R20" s="103">
        <v>20</v>
      </c>
      <c r="S20" s="103">
        <v>3</v>
      </c>
      <c r="T20" s="103">
        <v>1</v>
      </c>
    </row>
    <row r="21" spans="1:20">
      <c r="A21" s="103">
        <v>201509</v>
      </c>
      <c r="B21" s="103">
        <v>510131</v>
      </c>
      <c r="C21" s="103" t="s">
        <v>20</v>
      </c>
      <c r="D21" s="103">
        <v>3</v>
      </c>
      <c r="E21" s="103">
        <v>940</v>
      </c>
      <c r="F21" s="103">
        <v>20</v>
      </c>
      <c r="G21" s="103" t="s">
        <v>21</v>
      </c>
      <c r="H21" s="103" t="s">
        <v>21</v>
      </c>
      <c r="I21" s="103">
        <v>1</v>
      </c>
      <c r="J21" s="103">
        <v>0</v>
      </c>
      <c r="K21" s="103">
        <v>84.71</v>
      </c>
      <c r="L21" s="103">
        <v>3</v>
      </c>
      <c r="M21" s="103">
        <v>201502</v>
      </c>
      <c r="N21" s="103">
        <v>999999</v>
      </c>
      <c r="O21" s="103">
        <v>7</v>
      </c>
      <c r="P21" s="103">
        <v>1</v>
      </c>
      <c r="Q21" s="103">
        <v>1</v>
      </c>
      <c r="R21" s="103">
        <v>20</v>
      </c>
      <c r="S21" s="103">
        <v>3</v>
      </c>
      <c r="T21" s="103">
        <v>1</v>
      </c>
    </row>
    <row r="22" spans="1:20">
      <c r="A22" s="103">
        <v>201510</v>
      </c>
      <c r="B22" s="103">
        <v>510131</v>
      </c>
      <c r="C22" s="103" t="s">
        <v>20</v>
      </c>
      <c r="D22" s="103">
        <v>3</v>
      </c>
      <c r="E22" s="103">
        <v>940</v>
      </c>
      <c r="F22" s="103">
        <v>20</v>
      </c>
      <c r="G22" s="103" t="s">
        <v>21</v>
      </c>
      <c r="H22" s="103" t="s">
        <v>21</v>
      </c>
      <c r="I22" s="103">
        <v>1</v>
      </c>
      <c r="J22" s="103">
        <v>0</v>
      </c>
      <c r="K22" s="103">
        <v>84.71</v>
      </c>
      <c r="L22" s="103">
        <v>3</v>
      </c>
      <c r="M22" s="103">
        <v>201502</v>
      </c>
      <c r="N22" s="103">
        <v>999999</v>
      </c>
      <c r="O22" s="103">
        <v>7</v>
      </c>
      <c r="P22" s="103">
        <v>1</v>
      </c>
      <c r="Q22" s="103">
        <v>1</v>
      </c>
      <c r="R22" s="103">
        <v>20</v>
      </c>
      <c r="S22" s="103">
        <v>3</v>
      </c>
      <c r="T22" s="103">
        <v>1</v>
      </c>
    </row>
    <row r="23" spans="1:20">
      <c r="A23" s="103">
        <v>201511</v>
      </c>
      <c r="B23" s="103">
        <v>510131</v>
      </c>
      <c r="C23" s="103" t="s">
        <v>20</v>
      </c>
      <c r="D23" s="103">
        <v>3</v>
      </c>
      <c r="E23" s="103">
        <v>940</v>
      </c>
      <c r="F23" s="103">
        <v>20</v>
      </c>
      <c r="G23" s="103" t="s">
        <v>22</v>
      </c>
      <c r="H23" s="103" t="s">
        <v>22</v>
      </c>
      <c r="I23" s="103">
        <v>1</v>
      </c>
      <c r="J23" s="103">
        <v>0</v>
      </c>
      <c r="K23" s="103">
        <v>84.71</v>
      </c>
      <c r="L23" s="103">
        <v>3</v>
      </c>
      <c r="M23" s="103">
        <v>201502</v>
      </c>
      <c r="N23" s="103">
        <v>999999</v>
      </c>
      <c r="O23" s="103">
        <v>7</v>
      </c>
      <c r="P23" s="103">
        <v>1</v>
      </c>
      <c r="Q23" s="103">
        <v>1</v>
      </c>
      <c r="R23" s="103">
        <v>20</v>
      </c>
      <c r="S23" s="103">
        <v>3</v>
      </c>
      <c r="T23" s="103">
        <v>1</v>
      </c>
    </row>
    <row r="24" spans="1:20">
      <c r="A24" s="103">
        <v>201501</v>
      </c>
      <c r="B24" s="103">
        <v>510131</v>
      </c>
      <c r="C24" s="103" t="s">
        <v>20</v>
      </c>
      <c r="D24" s="103">
        <v>3</v>
      </c>
      <c r="E24" s="103">
        <v>808</v>
      </c>
      <c r="F24" s="103">
        <v>6</v>
      </c>
      <c r="G24" s="103" t="s">
        <v>23</v>
      </c>
      <c r="H24" s="103" t="s">
        <v>23</v>
      </c>
      <c r="I24" s="103">
        <v>0.42899999999999999</v>
      </c>
      <c r="J24" s="103">
        <v>-0.84699999999999998</v>
      </c>
      <c r="K24" s="103">
        <v>84.71</v>
      </c>
      <c r="L24" s="103">
        <v>3</v>
      </c>
      <c r="M24" s="103">
        <v>201402</v>
      </c>
      <c r="N24" s="103">
        <v>201501</v>
      </c>
      <c r="O24" s="103">
        <v>12</v>
      </c>
      <c r="P24" s="103">
        <v>1</v>
      </c>
      <c r="Q24" s="103">
        <v>1</v>
      </c>
      <c r="R24" s="103">
        <v>14</v>
      </c>
      <c r="S24" s="103">
        <v>3</v>
      </c>
      <c r="T24" s="103">
        <v>1</v>
      </c>
    </row>
    <row r="25" spans="1:20">
      <c r="A25" s="103">
        <v>201502</v>
      </c>
      <c r="B25" s="103">
        <v>510131</v>
      </c>
      <c r="C25" s="103" t="s">
        <v>20</v>
      </c>
      <c r="D25" s="103">
        <v>3</v>
      </c>
      <c r="E25" s="103">
        <v>808</v>
      </c>
      <c r="F25" s="103">
        <v>8</v>
      </c>
      <c r="G25" s="103" t="s">
        <v>22</v>
      </c>
      <c r="H25" s="103" t="s">
        <v>22</v>
      </c>
      <c r="I25" s="103">
        <v>1.333</v>
      </c>
      <c r="J25" s="103">
        <v>0.28799999999999998</v>
      </c>
      <c r="K25" s="103">
        <v>84.71</v>
      </c>
      <c r="L25" s="103">
        <v>3</v>
      </c>
      <c r="M25" s="103">
        <v>201502</v>
      </c>
      <c r="N25" s="103">
        <v>999999</v>
      </c>
      <c r="O25" s="103">
        <v>12</v>
      </c>
      <c r="P25" s="103">
        <v>1</v>
      </c>
      <c r="Q25" s="103">
        <v>1</v>
      </c>
      <c r="R25" s="103">
        <v>6</v>
      </c>
      <c r="S25" s="103">
        <v>3</v>
      </c>
      <c r="T25" s="103">
        <v>1</v>
      </c>
    </row>
    <row r="26" spans="1:20">
      <c r="A26" s="103">
        <v>201503</v>
      </c>
      <c r="B26" s="103">
        <v>510131</v>
      </c>
      <c r="C26" s="103" t="s">
        <v>20</v>
      </c>
      <c r="D26" s="103">
        <v>3</v>
      </c>
      <c r="E26" s="103">
        <v>808</v>
      </c>
      <c r="F26" s="103">
        <v>8</v>
      </c>
      <c r="G26" s="103" t="s">
        <v>21</v>
      </c>
      <c r="H26" s="103" t="s">
        <v>21</v>
      </c>
      <c r="I26" s="103">
        <v>1.333</v>
      </c>
      <c r="J26" s="103">
        <v>0.28799999999999998</v>
      </c>
      <c r="K26" s="103">
        <v>84.71</v>
      </c>
      <c r="L26" s="103">
        <v>3</v>
      </c>
      <c r="M26" s="103">
        <v>201502</v>
      </c>
      <c r="N26" s="103">
        <v>999999</v>
      </c>
      <c r="O26" s="103">
        <v>12</v>
      </c>
      <c r="P26" s="103">
        <v>1</v>
      </c>
      <c r="Q26" s="103">
        <v>1</v>
      </c>
      <c r="R26" s="103">
        <v>6</v>
      </c>
      <c r="S26" s="103">
        <v>3</v>
      </c>
      <c r="T26" s="103">
        <v>1</v>
      </c>
    </row>
    <row r="27" spans="1:20">
      <c r="A27" s="103">
        <v>201504</v>
      </c>
      <c r="B27" s="103">
        <v>510131</v>
      </c>
      <c r="C27" s="103" t="s">
        <v>20</v>
      </c>
      <c r="D27" s="103">
        <v>3</v>
      </c>
      <c r="E27" s="103">
        <v>808</v>
      </c>
      <c r="F27" s="103">
        <v>8</v>
      </c>
      <c r="G27" s="103" t="s">
        <v>21</v>
      </c>
      <c r="H27" s="103" t="s">
        <v>21</v>
      </c>
      <c r="I27" s="103">
        <v>1.333</v>
      </c>
      <c r="J27" s="103">
        <v>0.28799999999999998</v>
      </c>
      <c r="K27" s="103">
        <v>84.71</v>
      </c>
      <c r="L27" s="103">
        <v>3</v>
      </c>
      <c r="M27" s="103">
        <v>201502</v>
      </c>
      <c r="N27" s="103">
        <v>999999</v>
      </c>
      <c r="O27" s="103">
        <v>12</v>
      </c>
      <c r="P27" s="103">
        <v>1</v>
      </c>
      <c r="Q27" s="103">
        <v>1</v>
      </c>
      <c r="R27" s="103">
        <v>6</v>
      </c>
      <c r="S27" s="103">
        <v>3</v>
      </c>
      <c r="T27" s="103">
        <v>1</v>
      </c>
    </row>
    <row r="28" spans="1:20">
      <c r="A28" s="103">
        <v>201505</v>
      </c>
      <c r="B28" s="103">
        <v>510131</v>
      </c>
      <c r="C28" s="103" t="s">
        <v>20</v>
      </c>
      <c r="D28" s="103">
        <v>3</v>
      </c>
      <c r="E28" s="103">
        <v>808</v>
      </c>
      <c r="F28" s="103">
        <v>8</v>
      </c>
      <c r="G28" s="103" t="s">
        <v>22</v>
      </c>
      <c r="H28" s="103" t="s">
        <v>22</v>
      </c>
      <c r="I28" s="103">
        <v>1.333</v>
      </c>
      <c r="J28" s="103">
        <v>0.28799999999999998</v>
      </c>
      <c r="K28" s="103">
        <v>84.71</v>
      </c>
      <c r="L28" s="103">
        <v>3</v>
      </c>
      <c r="M28" s="103">
        <v>201502</v>
      </c>
      <c r="N28" s="103">
        <v>999999</v>
      </c>
      <c r="O28" s="103">
        <v>12</v>
      </c>
      <c r="P28" s="103">
        <v>1</v>
      </c>
      <c r="Q28" s="103">
        <v>1</v>
      </c>
      <c r="R28" s="103">
        <v>6</v>
      </c>
      <c r="S28" s="103">
        <v>3</v>
      </c>
      <c r="T28" s="103">
        <v>1</v>
      </c>
    </row>
    <row r="29" spans="1:20">
      <c r="A29" s="103">
        <v>201506</v>
      </c>
      <c r="B29" s="103">
        <v>510131</v>
      </c>
      <c r="C29" s="103" t="s">
        <v>20</v>
      </c>
      <c r="D29" s="103">
        <v>3</v>
      </c>
      <c r="E29" s="103">
        <v>808</v>
      </c>
      <c r="F29" s="103">
        <v>8</v>
      </c>
      <c r="G29" s="103" t="s">
        <v>21</v>
      </c>
      <c r="H29" s="103" t="s">
        <v>21</v>
      </c>
      <c r="I29" s="103">
        <v>1.333</v>
      </c>
      <c r="J29" s="103">
        <v>0.28799999999999998</v>
      </c>
      <c r="K29" s="103">
        <v>84.71</v>
      </c>
      <c r="L29" s="103">
        <v>3</v>
      </c>
      <c r="M29" s="103">
        <v>201502</v>
      </c>
      <c r="N29" s="103">
        <v>999999</v>
      </c>
      <c r="O29" s="103">
        <v>12</v>
      </c>
      <c r="P29" s="103">
        <v>1</v>
      </c>
      <c r="Q29" s="103">
        <v>1</v>
      </c>
      <c r="R29" s="103">
        <v>6</v>
      </c>
      <c r="S29" s="103">
        <v>3</v>
      </c>
      <c r="T29" s="103">
        <v>1</v>
      </c>
    </row>
    <row r="30" spans="1:20">
      <c r="A30" s="103">
        <v>201507</v>
      </c>
      <c r="B30" s="103">
        <v>510131</v>
      </c>
      <c r="C30" s="103" t="s">
        <v>20</v>
      </c>
      <c r="D30" s="103">
        <v>4</v>
      </c>
      <c r="E30" s="103">
        <v>808</v>
      </c>
      <c r="F30" s="103">
        <v>10</v>
      </c>
      <c r="G30" s="103" t="s">
        <v>22</v>
      </c>
      <c r="H30" s="103" t="s">
        <v>22</v>
      </c>
      <c r="I30" s="103">
        <v>1.66699999999999</v>
      </c>
      <c r="J30" s="103">
        <v>0.51100000000000001</v>
      </c>
      <c r="K30" s="103">
        <v>84.71</v>
      </c>
      <c r="L30" s="103">
        <v>3</v>
      </c>
      <c r="M30" s="103">
        <v>201502</v>
      </c>
      <c r="N30" s="103">
        <v>999999</v>
      </c>
      <c r="O30" s="103">
        <v>12</v>
      </c>
      <c r="P30" s="103">
        <v>1</v>
      </c>
      <c r="Q30" s="103">
        <v>1</v>
      </c>
      <c r="R30" s="103">
        <v>6</v>
      </c>
      <c r="S30" s="103">
        <v>3</v>
      </c>
      <c r="T30" s="103">
        <v>1</v>
      </c>
    </row>
    <row r="31" spans="1:20">
      <c r="A31" s="103">
        <v>201508</v>
      </c>
      <c r="B31" s="103">
        <v>510131</v>
      </c>
      <c r="C31" s="103" t="s">
        <v>20</v>
      </c>
      <c r="D31" s="103">
        <v>3</v>
      </c>
      <c r="E31" s="103">
        <v>808</v>
      </c>
      <c r="F31" s="103">
        <v>10</v>
      </c>
      <c r="G31" s="103" t="s">
        <v>21</v>
      </c>
      <c r="H31" s="103" t="s">
        <v>21</v>
      </c>
      <c r="I31" s="103">
        <v>1.66699999999999</v>
      </c>
      <c r="J31" s="103">
        <v>0.51100000000000001</v>
      </c>
      <c r="K31" s="103">
        <v>84.71</v>
      </c>
      <c r="L31" s="103">
        <v>3</v>
      </c>
      <c r="M31" s="103">
        <v>201502</v>
      </c>
      <c r="N31" s="103">
        <v>999999</v>
      </c>
      <c r="O31" s="103">
        <v>12</v>
      </c>
      <c r="P31" s="103">
        <v>1</v>
      </c>
      <c r="Q31" s="103">
        <v>1</v>
      </c>
      <c r="R31" s="103">
        <v>6</v>
      </c>
      <c r="S31" s="103">
        <v>3</v>
      </c>
      <c r="T31" s="103">
        <v>1</v>
      </c>
    </row>
    <row r="32" spans="1:20">
      <c r="A32" s="103">
        <v>201509</v>
      </c>
      <c r="B32" s="103">
        <v>510131</v>
      </c>
      <c r="C32" s="103" t="s">
        <v>20</v>
      </c>
      <c r="D32" s="103">
        <v>3</v>
      </c>
      <c r="E32" s="103">
        <v>808</v>
      </c>
      <c r="F32" s="103">
        <v>10</v>
      </c>
      <c r="G32" s="103" t="s">
        <v>21</v>
      </c>
      <c r="H32" s="103" t="s">
        <v>21</v>
      </c>
      <c r="I32" s="103">
        <v>1.66699999999999</v>
      </c>
      <c r="J32" s="103">
        <v>0.51100000000000001</v>
      </c>
      <c r="K32" s="103">
        <v>84.71</v>
      </c>
      <c r="L32" s="103">
        <v>3</v>
      </c>
      <c r="M32" s="103">
        <v>201502</v>
      </c>
      <c r="N32" s="103">
        <v>999999</v>
      </c>
      <c r="O32" s="103">
        <v>12</v>
      </c>
      <c r="P32" s="103">
        <v>1</v>
      </c>
      <c r="Q32" s="103">
        <v>1</v>
      </c>
      <c r="R32" s="103">
        <v>6</v>
      </c>
      <c r="S32" s="103">
        <v>3</v>
      </c>
      <c r="T32" s="103">
        <v>1</v>
      </c>
    </row>
    <row r="33" spans="1:20">
      <c r="A33" s="103">
        <v>201510</v>
      </c>
      <c r="B33" s="103">
        <v>510131</v>
      </c>
      <c r="C33" s="103" t="s">
        <v>20</v>
      </c>
      <c r="D33" s="103">
        <v>3</v>
      </c>
      <c r="E33" s="103">
        <v>808</v>
      </c>
      <c r="F33" s="103">
        <v>16</v>
      </c>
      <c r="G33" s="103" t="s">
        <v>22</v>
      </c>
      <c r="H33" s="103" t="s">
        <v>22</v>
      </c>
      <c r="I33" s="103">
        <v>2.6669999999999998</v>
      </c>
      <c r="J33" s="103">
        <v>0.98099999999999998</v>
      </c>
      <c r="K33" s="103">
        <v>84.71</v>
      </c>
      <c r="L33" s="103">
        <v>3</v>
      </c>
      <c r="M33" s="103">
        <v>201502</v>
      </c>
      <c r="N33" s="103">
        <v>999999</v>
      </c>
      <c r="O33" s="103">
        <v>12</v>
      </c>
      <c r="P33" s="103">
        <v>1</v>
      </c>
      <c r="Q33" s="103">
        <v>1</v>
      </c>
      <c r="R33" s="103">
        <v>6</v>
      </c>
      <c r="S33" s="103">
        <v>3</v>
      </c>
      <c r="T33" s="103">
        <v>1</v>
      </c>
    </row>
    <row r="34" spans="1:20">
      <c r="A34" s="103">
        <v>201511</v>
      </c>
      <c r="B34" s="103">
        <v>510131</v>
      </c>
      <c r="C34" s="103" t="s">
        <v>20</v>
      </c>
      <c r="D34" s="103">
        <v>3</v>
      </c>
      <c r="E34" s="103">
        <v>808</v>
      </c>
      <c r="F34" s="103">
        <v>10</v>
      </c>
      <c r="G34" s="103" t="s">
        <v>22</v>
      </c>
      <c r="H34" s="103" t="s">
        <v>22</v>
      </c>
      <c r="I34" s="103">
        <v>1.66699999999999</v>
      </c>
      <c r="J34" s="103">
        <v>0.51100000000000001</v>
      </c>
      <c r="K34" s="103">
        <v>84.71</v>
      </c>
      <c r="L34" s="103">
        <v>3</v>
      </c>
      <c r="M34" s="103">
        <v>201502</v>
      </c>
      <c r="N34" s="103">
        <v>999999</v>
      </c>
      <c r="O34" s="103">
        <v>12</v>
      </c>
      <c r="P34" s="103">
        <v>1</v>
      </c>
      <c r="Q34" s="103">
        <v>1</v>
      </c>
      <c r="R34" s="103">
        <v>6</v>
      </c>
      <c r="S34" s="103">
        <v>3</v>
      </c>
      <c r="T34" s="103">
        <v>1</v>
      </c>
    </row>
    <row r="35" spans="1:20">
      <c r="A35" s="103">
        <v>201501</v>
      </c>
      <c r="B35" s="103">
        <v>510131</v>
      </c>
      <c r="C35" s="103" t="s">
        <v>20</v>
      </c>
      <c r="D35" s="103">
        <v>3</v>
      </c>
      <c r="E35" s="103">
        <v>24</v>
      </c>
      <c r="F35" s="103">
        <v>14</v>
      </c>
      <c r="G35" s="103" t="s">
        <v>22</v>
      </c>
      <c r="H35" s="103" t="s">
        <v>22</v>
      </c>
      <c r="I35" s="103">
        <v>1.167</v>
      </c>
      <c r="J35" s="103">
        <v>0.154</v>
      </c>
      <c r="K35" s="103">
        <v>84.71</v>
      </c>
      <c r="L35" s="103">
        <v>3</v>
      </c>
      <c r="M35" s="103">
        <v>201402</v>
      </c>
      <c r="N35" s="103">
        <v>201501</v>
      </c>
      <c r="O35" s="103">
        <v>9</v>
      </c>
      <c r="P35" s="103">
        <v>1</v>
      </c>
      <c r="Q35" s="103">
        <v>1</v>
      </c>
      <c r="R35" s="103">
        <v>12</v>
      </c>
      <c r="S35" s="103">
        <v>3</v>
      </c>
      <c r="T35" s="103">
        <v>1</v>
      </c>
    </row>
    <row r="36" spans="1:20">
      <c r="A36" s="103">
        <v>201502</v>
      </c>
      <c r="B36" s="103">
        <v>510131</v>
      </c>
      <c r="C36" s="103" t="s">
        <v>20</v>
      </c>
      <c r="D36" s="103">
        <v>3</v>
      </c>
      <c r="E36" s="103">
        <v>24</v>
      </c>
      <c r="F36" s="103">
        <v>10</v>
      </c>
      <c r="G36" s="103" t="s">
        <v>22</v>
      </c>
      <c r="H36" s="103" t="s">
        <v>22</v>
      </c>
      <c r="I36" s="103">
        <v>0.71399999999999997</v>
      </c>
      <c r="J36" s="103">
        <v>-0.33600000000000002</v>
      </c>
      <c r="K36" s="103">
        <v>84.71</v>
      </c>
      <c r="L36" s="103">
        <v>3</v>
      </c>
      <c r="M36" s="103">
        <v>201502</v>
      </c>
      <c r="N36" s="103">
        <v>999999</v>
      </c>
      <c r="O36" s="103">
        <v>9</v>
      </c>
      <c r="P36" s="103">
        <v>1</v>
      </c>
      <c r="Q36" s="103">
        <v>1</v>
      </c>
      <c r="R36" s="103">
        <v>14</v>
      </c>
      <c r="S36" s="103">
        <v>3</v>
      </c>
      <c r="T36" s="103">
        <v>1</v>
      </c>
    </row>
    <row r="37" spans="1:20">
      <c r="A37" s="103">
        <v>201503</v>
      </c>
      <c r="B37" s="103">
        <v>510131</v>
      </c>
      <c r="C37" s="103" t="s">
        <v>20</v>
      </c>
      <c r="D37" s="103">
        <v>3</v>
      </c>
      <c r="E37" s="103">
        <v>24</v>
      </c>
      <c r="F37" s="103">
        <v>14</v>
      </c>
      <c r="G37" s="103" t="s">
        <v>22</v>
      </c>
      <c r="H37" s="103" t="s">
        <v>22</v>
      </c>
      <c r="I37" s="103">
        <v>1</v>
      </c>
      <c r="J37" s="103">
        <v>0</v>
      </c>
      <c r="K37" s="103">
        <v>84.71</v>
      </c>
      <c r="L37" s="103">
        <v>3</v>
      </c>
      <c r="M37" s="103">
        <v>201502</v>
      </c>
      <c r="N37" s="103">
        <v>999999</v>
      </c>
      <c r="O37" s="103">
        <v>9</v>
      </c>
      <c r="P37" s="103">
        <v>1</v>
      </c>
      <c r="Q37" s="103">
        <v>1</v>
      </c>
      <c r="R37" s="103">
        <v>14</v>
      </c>
      <c r="S37" s="103">
        <v>3</v>
      </c>
      <c r="T37" s="103">
        <v>1</v>
      </c>
    </row>
    <row r="38" spans="1:20">
      <c r="A38" s="103">
        <v>201504</v>
      </c>
      <c r="B38" s="103">
        <v>510131</v>
      </c>
      <c r="C38" s="103" t="s">
        <v>20</v>
      </c>
      <c r="D38" s="103">
        <v>3</v>
      </c>
      <c r="E38" s="103">
        <v>24</v>
      </c>
      <c r="F38" s="103">
        <v>14</v>
      </c>
      <c r="G38" s="103" t="s">
        <v>22</v>
      </c>
      <c r="H38" s="103" t="s">
        <v>22</v>
      </c>
      <c r="I38" s="103">
        <v>1</v>
      </c>
      <c r="J38" s="103">
        <v>0</v>
      </c>
      <c r="K38" s="103">
        <v>84.71</v>
      </c>
      <c r="L38" s="103">
        <v>3</v>
      </c>
      <c r="M38" s="103">
        <v>201502</v>
      </c>
      <c r="N38" s="103">
        <v>999999</v>
      </c>
      <c r="O38" s="103">
        <v>9</v>
      </c>
      <c r="P38" s="103">
        <v>1</v>
      </c>
      <c r="Q38" s="103">
        <v>1</v>
      </c>
      <c r="R38" s="103">
        <v>14</v>
      </c>
      <c r="S38" s="103">
        <v>3</v>
      </c>
      <c r="T38" s="103">
        <v>1</v>
      </c>
    </row>
    <row r="39" spans="1:20">
      <c r="A39" s="103">
        <v>201505</v>
      </c>
      <c r="B39" s="103">
        <v>510131</v>
      </c>
      <c r="C39" s="103" t="s">
        <v>20</v>
      </c>
      <c r="D39" s="103">
        <v>3</v>
      </c>
      <c r="E39" s="103">
        <v>24</v>
      </c>
      <c r="F39" s="103">
        <v>10</v>
      </c>
      <c r="G39" s="103" t="s">
        <v>22</v>
      </c>
      <c r="H39" s="103" t="s">
        <v>22</v>
      </c>
      <c r="I39" s="103">
        <v>0.71399999999999997</v>
      </c>
      <c r="J39" s="103">
        <v>-0.33600000000000002</v>
      </c>
      <c r="K39" s="103">
        <v>84.71</v>
      </c>
      <c r="L39" s="103">
        <v>3</v>
      </c>
      <c r="M39" s="103">
        <v>201502</v>
      </c>
      <c r="N39" s="103">
        <v>999999</v>
      </c>
      <c r="O39" s="103">
        <v>9</v>
      </c>
      <c r="P39" s="103">
        <v>1</v>
      </c>
      <c r="Q39" s="103">
        <v>1</v>
      </c>
      <c r="R39" s="103">
        <v>14</v>
      </c>
      <c r="S39" s="103">
        <v>3</v>
      </c>
      <c r="T39" s="103">
        <v>1</v>
      </c>
    </row>
    <row r="40" spans="1:20">
      <c r="A40" s="103">
        <v>201506</v>
      </c>
      <c r="B40" s="103">
        <v>510131</v>
      </c>
      <c r="C40" s="103" t="s">
        <v>20</v>
      </c>
      <c r="D40" s="103">
        <v>3</v>
      </c>
      <c r="E40" s="103">
        <v>24</v>
      </c>
      <c r="F40" s="103">
        <v>10</v>
      </c>
      <c r="G40" s="103" t="s">
        <v>21</v>
      </c>
      <c r="H40" s="103" t="s">
        <v>21</v>
      </c>
      <c r="I40" s="103">
        <v>0.71399999999999997</v>
      </c>
      <c r="J40" s="103">
        <v>-0.33600000000000002</v>
      </c>
      <c r="K40" s="103">
        <v>84.71</v>
      </c>
      <c r="L40" s="103">
        <v>3</v>
      </c>
      <c r="M40" s="103">
        <v>201502</v>
      </c>
      <c r="N40" s="103">
        <v>999999</v>
      </c>
      <c r="O40" s="103">
        <v>9</v>
      </c>
      <c r="P40" s="103">
        <v>1</v>
      </c>
      <c r="Q40" s="103">
        <v>1</v>
      </c>
      <c r="R40" s="103">
        <v>14</v>
      </c>
      <c r="S40" s="103">
        <v>3</v>
      </c>
      <c r="T40" s="103">
        <v>1</v>
      </c>
    </row>
    <row r="41" spans="1:20">
      <c r="A41" s="103">
        <v>201507</v>
      </c>
      <c r="B41" s="103">
        <v>510131</v>
      </c>
      <c r="C41" s="103" t="s">
        <v>20</v>
      </c>
      <c r="D41" s="103">
        <v>4</v>
      </c>
      <c r="E41" s="103">
        <v>24</v>
      </c>
      <c r="F41" s="103">
        <v>4</v>
      </c>
      <c r="G41" s="103" t="s">
        <v>23</v>
      </c>
      <c r="H41" s="103" t="s">
        <v>23</v>
      </c>
      <c r="I41" s="103">
        <v>0.28599999999999998</v>
      </c>
      <c r="J41" s="103">
        <v>-1.2529999999999999</v>
      </c>
      <c r="K41" s="103">
        <v>84.71</v>
      </c>
      <c r="L41" s="103">
        <v>3</v>
      </c>
      <c r="M41" s="103">
        <v>201502</v>
      </c>
      <c r="N41" s="103">
        <v>999999</v>
      </c>
      <c r="O41" s="103">
        <v>9</v>
      </c>
      <c r="P41" s="103">
        <v>1</v>
      </c>
      <c r="Q41" s="103">
        <v>1</v>
      </c>
      <c r="R41" s="103">
        <v>14</v>
      </c>
      <c r="S41" s="103">
        <v>3</v>
      </c>
      <c r="T41" s="103">
        <v>1</v>
      </c>
    </row>
    <row r="42" spans="1:20">
      <c r="A42" s="103">
        <v>201508</v>
      </c>
      <c r="B42" s="103">
        <v>510131</v>
      </c>
      <c r="C42" s="103" t="s">
        <v>20</v>
      </c>
      <c r="D42" s="103">
        <v>4</v>
      </c>
      <c r="E42" s="103">
        <v>24</v>
      </c>
      <c r="F42" s="103">
        <v>10</v>
      </c>
      <c r="G42" s="103" t="s">
        <v>22</v>
      </c>
      <c r="H42" s="103" t="s">
        <v>22</v>
      </c>
      <c r="I42" s="103">
        <v>0.71399999999999997</v>
      </c>
      <c r="J42" s="103">
        <v>-0.33600000000000002</v>
      </c>
      <c r="K42" s="103">
        <v>84.71</v>
      </c>
      <c r="L42" s="103">
        <v>3</v>
      </c>
      <c r="M42" s="103">
        <v>201502</v>
      </c>
      <c r="N42" s="103">
        <v>999999</v>
      </c>
      <c r="O42" s="103">
        <v>9</v>
      </c>
      <c r="P42" s="103">
        <v>1</v>
      </c>
      <c r="Q42" s="103">
        <v>1</v>
      </c>
      <c r="R42" s="103">
        <v>14</v>
      </c>
      <c r="S42" s="103">
        <v>3</v>
      </c>
      <c r="T42" s="103">
        <v>1</v>
      </c>
    </row>
    <row r="43" spans="1:20">
      <c r="A43" s="103">
        <v>201509</v>
      </c>
      <c r="B43" s="103">
        <v>510131</v>
      </c>
      <c r="C43" s="103" t="s">
        <v>20</v>
      </c>
      <c r="D43" s="103">
        <v>3</v>
      </c>
      <c r="E43" s="103">
        <v>24</v>
      </c>
      <c r="F43" s="103">
        <v>14</v>
      </c>
      <c r="G43" s="103" t="s">
        <v>22</v>
      </c>
      <c r="H43" s="103" t="s">
        <v>22</v>
      </c>
      <c r="I43" s="103">
        <v>1</v>
      </c>
      <c r="J43" s="103">
        <v>0</v>
      </c>
      <c r="K43" s="103">
        <v>84.71</v>
      </c>
      <c r="L43" s="103">
        <v>3</v>
      </c>
      <c r="M43" s="103">
        <v>201502</v>
      </c>
      <c r="N43" s="103">
        <v>999999</v>
      </c>
      <c r="O43" s="103">
        <v>9</v>
      </c>
      <c r="P43" s="103">
        <v>1</v>
      </c>
      <c r="Q43" s="103">
        <v>1</v>
      </c>
      <c r="R43" s="103">
        <v>14</v>
      </c>
      <c r="S43" s="103">
        <v>3</v>
      </c>
      <c r="T43" s="103">
        <v>1</v>
      </c>
    </row>
    <row r="44" spans="1:20">
      <c r="A44" s="103">
        <v>201510</v>
      </c>
      <c r="B44" s="103">
        <v>510131</v>
      </c>
      <c r="C44" s="103" t="s">
        <v>20</v>
      </c>
      <c r="D44" s="103">
        <v>3</v>
      </c>
      <c r="E44" s="103">
        <v>24</v>
      </c>
      <c r="F44" s="103">
        <v>16</v>
      </c>
      <c r="G44" s="103" t="s">
        <v>22</v>
      </c>
      <c r="H44" s="103" t="s">
        <v>22</v>
      </c>
      <c r="I44" s="103">
        <v>1.143</v>
      </c>
      <c r="J44" s="103">
        <v>0.13400000000000001</v>
      </c>
      <c r="K44" s="103">
        <v>84.71</v>
      </c>
      <c r="L44" s="103">
        <v>3</v>
      </c>
      <c r="M44" s="103">
        <v>201502</v>
      </c>
      <c r="N44" s="103">
        <v>999999</v>
      </c>
      <c r="O44" s="103">
        <v>9</v>
      </c>
      <c r="P44" s="103">
        <v>1</v>
      </c>
      <c r="Q44" s="103">
        <v>1</v>
      </c>
      <c r="R44" s="103">
        <v>14</v>
      </c>
      <c r="S44" s="103">
        <v>3</v>
      </c>
      <c r="T44" s="103">
        <v>1</v>
      </c>
    </row>
    <row r="45" spans="1:20">
      <c r="A45" s="103">
        <v>201511</v>
      </c>
      <c r="B45" s="103">
        <v>510131</v>
      </c>
      <c r="C45" s="103" t="s">
        <v>20</v>
      </c>
      <c r="D45" s="103">
        <v>3</v>
      </c>
      <c r="E45" s="103">
        <v>24</v>
      </c>
      <c r="F45" s="103">
        <v>16</v>
      </c>
      <c r="G45" s="103" t="s">
        <v>21</v>
      </c>
      <c r="H45" s="103" t="s">
        <v>21</v>
      </c>
      <c r="I45" s="103">
        <v>1.143</v>
      </c>
      <c r="J45" s="103">
        <v>0.13400000000000001</v>
      </c>
      <c r="K45" s="103">
        <v>84.71</v>
      </c>
      <c r="L45" s="103">
        <v>3</v>
      </c>
      <c r="M45" s="103">
        <v>201502</v>
      </c>
      <c r="N45" s="103">
        <v>999999</v>
      </c>
      <c r="O45" s="103">
        <v>9</v>
      </c>
      <c r="P45" s="103">
        <v>1</v>
      </c>
      <c r="Q45" s="103">
        <v>1</v>
      </c>
      <c r="R45" s="103">
        <v>14</v>
      </c>
      <c r="S45" s="103">
        <v>3</v>
      </c>
      <c r="T45" s="103">
        <v>1</v>
      </c>
    </row>
    <row r="46" spans="1:20">
      <c r="A46" s="103">
        <v>201501</v>
      </c>
      <c r="B46" s="103">
        <v>510131</v>
      </c>
      <c r="C46" s="103" t="s">
        <v>20</v>
      </c>
      <c r="D46" s="103">
        <v>3</v>
      </c>
      <c r="E46" s="103">
        <v>56</v>
      </c>
      <c r="F46" s="103">
        <v>44.99</v>
      </c>
      <c r="G46" s="103" t="s">
        <v>22</v>
      </c>
      <c r="H46" s="103" t="s">
        <v>22</v>
      </c>
      <c r="I46" s="103">
        <v>1</v>
      </c>
      <c r="J46" s="103">
        <v>0</v>
      </c>
      <c r="K46" s="103">
        <v>84.71</v>
      </c>
      <c r="L46" s="103">
        <v>3</v>
      </c>
      <c r="M46" s="103">
        <v>201402</v>
      </c>
      <c r="N46" s="103">
        <v>201501</v>
      </c>
      <c r="O46" s="103">
        <v>3</v>
      </c>
      <c r="P46" s="103">
        <v>1</v>
      </c>
      <c r="Q46" s="103">
        <v>1</v>
      </c>
      <c r="R46" s="103">
        <v>44.99</v>
      </c>
      <c r="S46" s="103">
        <v>3</v>
      </c>
      <c r="T46" s="103">
        <v>1</v>
      </c>
    </row>
    <row r="47" spans="1:20">
      <c r="A47" s="103">
        <v>201502</v>
      </c>
      <c r="B47" s="103">
        <v>510131</v>
      </c>
      <c r="C47" s="103" t="s">
        <v>20</v>
      </c>
      <c r="D47" s="103">
        <v>3</v>
      </c>
      <c r="E47" s="103">
        <v>56</v>
      </c>
      <c r="F47" s="103">
        <v>44.99</v>
      </c>
      <c r="G47" s="103" t="s">
        <v>21</v>
      </c>
      <c r="H47" s="103" t="s">
        <v>21</v>
      </c>
      <c r="I47" s="103">
        <v>1</v>
      </c>
      <c r="J47" s="103">
        <v>0</v>
      </c>
      <c r="K47" s="103">
        <v>84.71</v>
      </c>
      <c r="L47" s="103">
        <v>3</v>
      </c>
      <c r="M47" s="103">
        <v>201502</v>
      </c>
      <c r="N47" s="103">
        <v>999999</v>
      </c>
      <c r="O47" s="103">
        <v>3</v>
      </c>
      <c r="P47" s="103">
        <v>1</v>
      </c>
      <c r="Q47" s="103">
        <v>1</v>
      </c>
      <c r="R47" s="103">
        <v>44.99</v>
      </c>
      <c r="S47" s="103">
        <v>3</v>
      </c>
      <c r="T47" s="103">
        <v>1</v>
      </c>
    </row>
    <row r="48" spans="1:20">
      <c r="A48" s="103">
        <v>201503</v>
      </c>
      <c r="B48" s="103">
        <v>510131</v>
      </c>
      <c r="C48" s="103" t="s">
        <v>20</v>
      </c>
      <c r="D48" s="103">
        <v>3</v>
      </c>
      <c r="E48" s="103">
        <v>56</v>
      </c>
      <c r="F48" s="103">
        <v>44.99</v>
      </c>
      <c r="G48" s="103" t="s">
        <v>21</v>
      </c>
      <c r="H48" s="103" t="s">
        <v>21</v>
      </c>
      <c r="I48" s="103">
        <v>1</v>
      </c>
      <c r="J48" s="103">
        <v>0</v>
      </c>
      <c r="K48" s="103">
        <v>84.71</v>
      </c>
      <c r="L48" s="103">
        <v>3</v>
      </c>
      <c r="M48" s="103">
        <v>201502</v>
      </c>
      <c r="N48" s="103">
        <v>999999</v>
      </c>
      <c r="O48" s="103">
        <v>3</v>
      </c>
      <c r="P48" s="103">
        <v>1</v>
      </c>
      <c r="Q48" s="103">
        <v>1</v>
      </c>
      <c r="R48" s="103">
        <v>44.99</v>
      </c>
      <c r="S48" s="103">
        <v>3</v>
      </c>
      <c r="T48" s="103">
        <v>1</v>
      </c>
    </row>
    <row r="49" spans="1:20">
      <c r="A49" s="103">
        <v>201504</v>
      </c>
      <c r="B49" s="103">
        <v>510131</v>
      </c>
      <c r="C49" s="103" t="s">
        <v>20</v>
      </c>
      <c r="D49" s="103">
        <v>3</v>
      </c>
      <c r="E49" s="103">
        <v>56</v>
      </c>
      <c r="F49" s="103">
        <v>44.99</v>
      </c>
      <c r="G49" s="103" t="s">
        <v>21</v>
      </c>
      <c r="H49" s="103" t="s">
        <v>21</v>
      </c>
      <c r="I49" s="103">
        <v>1</v>
      </c>
      <c r="J49" s="103">
        <v>0</v>
      </c>
      <c r="K49" s="103">
        <v>84.71</v>
      </c>
      <c r="L49" s="103">
        <v>3</v>
      </c>
      <c r="M49" s="103">
        <v>201502</v>
      </c>
      <c r="N49" s="103">
        <v>999999</v>
      </c>
      <c r="O49" s="103">
        <v>3</v>
      </c>
      <c r="P49" s="103">
        <v>1</v>
      </c>
      <c r="Q49" s="103">
        <v>1</v>
      </c>
      <c r="R49" s="103">
        <v>44.99</v>
      </c>
      <c r="S49" s="103">
        <v>3</v>
      </c>
      <c r="T49" s="103">
        <v>1</v>
      </c>
    </row>
    <row r="50" spans="1:20">
      <c r="A50" s="103">
        <v>201505</v>
      </c>
      <c r="B50" s="103">
        <v>510131</v>
      </c>
      <c r="C50" s="103" t="s">
        <v>20</v>
      </c>
      <c r="D50" s="103">
        <v>3</v>
      </c>
      <c r="E50" s="103">
        <v>56</v>
      </c>
      <c r="F50" s="103">
        <v>44.99</v>
      </c>
      <c r="G50" s="103" t="s">
        <v>21</v>
      </c>
      <c r="H50" s="103" t="s">
        <v>21</v>
      </c>
      <c r="I50" s="103">
        <v>1</v>
      </c>
      <c r="J50" s="103">
        <v>0</v>
      </c>
      <c r="K50" s="103">
        <v>84.71</v>
      </c>
      <c r="L50" s="103">
        <v>3</v>
      </c>
      <c r="M50" s="103">
        <v>201502</v>
      </c>
      <c r="N50" s="103">
        <v>999999</v>
      </c>
      <c r="O50" s="103">
        <v>3</v>
      </c>
      <c r="P50" s="103">
        <v>1</v>
      </c>
      <c r="Q50" s="103">
        <v>1</v>
      </c>
      <c r="R50" s="103">
        <v>44.99</v>
      </c>
      <c r="S50" s="103">
        <v>3</v>
      </c>
      <c r="T50" s="103">
        <v>1</v>
      </c>
    </row>
    <row r="51" spans="1:20">
      <c r="A51" s="103">
        <v>201506</v>
      </c>
      <c r="B51" s="103">
        <v>510131</v>
      </c>
      <c r="C51" s="103" t="s">
        <v>20</v>
      </c>
      <c r="D51" s="103">
        <v>3</v>
      </c>
      <c r="E51" s="103">
        <v>56</v>
      </c>
      <c r="F51" s="103">
        <v>44.99</v>
      </c>
      <c r="G51" s="103" t="s">
        <v>22</v>
      </c>
      <c r="H51" s="103" t="s">
        <v>22</v>
      </c>
      <c r="I51" s="103">
        <v>1</v>
      </c>
      <c r="J51" s="103">
        <v>0</v>
      </c>
      <c r="K51" s="103">
        <v>84.71</v>
      </c>
      <c r="L51" s="103">
        <v>3</v>
      </c>
      <c r="M51" s="103">
        <v>201502</v>
      </c>
      <c r="N51" s="103">
        <v>999999</v>
      </c>
      <c r="O51" s="103">
        <v>3</v>
      </c>
      <c r="P51" s="103">
        <v>1</v>
      </c>
      <c r="Q51" s="103">
        <v>1</v>
      </c>
      <c r="R51" s="103">
        <v>44.99</v>
      </c>
      <c r="S51" s="103">
        <v>3</v>
      </c>
      <c r="T51" s="103">
        <v>1</v>
      </c>
    </row>
    <row r="52" spans="1:20">
      <c r="A52" s="103">
        <v>201507</v>
      </c>
      <c r="B52" s="103">
        <v>510131</v>
      </c>
      <c r="C52" s="103" t="s">
        <v>20</v>
      </c>
      <c r="D52" s="103">
        <v>3</v>
      </c>
      <c r="E52" s="103">
        <v>56</v>
      </c>
      <c r="F52" s="103">
        <v>44.99</v>
      </c>
      <c r="G52" s="103" t="s">
        <v>21</v>
      </c>
      <c r="H52" s="103" t="s">
        <v>21</v>
      </c>
      <c r="I52" s="103">
        <v>1</v>
      </c>
      <c r="J52" s="103">
        <v>0</v>
      </c>
      <c r="K52" s="103">
        <v>84.71</v>
      </c>
      <c r="L52" s="103">
        <v>3</v>
      </c>
      <c r="M52" s="103">
        <v>201502</v>
      </c>
      <c r="N52" s="103">
        <v>999999</v>
      </c>
      <c r="O52" s="103">
        <v>3</v>
      </c>
      <c r="P52" s="103">
        <v>1</v>
      </c>
      <c r="Q52" s="103">
        <v>1</v>
      </c>
      <c r="R52" s="103">
        <v>44.99</v>
      </c>
      <c r="S52" s="103">
        <v>3</v>
      </c>
      <c r="T52" s="103">
        <v>1</v>
      </c>
    </row>
    <row r="53" spans="1:20">
      <c r="A53" s="103">
        <v>201508</v>
      </c>
      <c r="B53" s="103">
        <v>510131</v>
      </c>
      <c r="C53" s="103" t="s">
        <v>20</v>
      </c>
      <c r="D53" s="103">
        <v>3</v>
      </c>
      <c r="E53" s="103">
        <v>56</v>
      </c>
      <c r="F53" s="103">
        <v>44.99</v>
      </c>
      <c r="G53" s="103" t="s">
        <v>22</v>
      </c>
      <c r="H53" s="103" t="s">
        <v>22</v>
      </c>
      <c r="I53" s="103">
        <v>1</v>
      </c>
      <c r="J53" s="103">
        <v>0</v>
      </c>
      <c r="K53" s="103">
        <v>84.71</v>
      </c>
      <c r="L53" s="103">
        <v>3</v>
      </c>
      <c r="M53" s="103">
        <v>201502</v>
      </c>
      <c r="N53" s="103">
        <v>999999</v>
      </c>
      <c r="O53" s="103">
        <v>3</v>
      </c>
      <c r="P53" s="103">
        <v>1</v>
      </c>
      <c r="Q53" s="103">
        <v>1</v>
      </c>
      <c r="R53" s="103">
        <v>44.99</v>
      </c>
      <c r="S53" s="103">
        <v>3</v>
      </c>
      <c r="T53" s="103">
        <v>1</v>
      </c>
    </row>
    <row r="54" spans="1:20">
      <c r="A54" s="103">
        <v>201509</v>
      </c>
      <c r="B54" s="103">
        <v>510131</v>
      </c>
      <c r="C54" s="103" t="s">
        <v>20</v>
      </c>
      <c r="D54" s="103">
        <v>3</v>
      </c>
      <c r="E54" s="103">
        <v>56</v>
      </c>
      <c r="F54" s="103">
        <v>44.99</v>
      </c>
      <c r="G54" s="103" t="s">
        <v>21</v>
      </c>
      <c r="H54" s="103" t="s">
        <v>21</v>
      </c>
      <c r="I54" s="103">
        <v>1</v>
      </c>
      <c r="J54" s="103">
        <v>0</v>
      </c>
      <c r="K54" s="103">
        <v>84.71</v>
      </c>
      <c r="L54" s="103">
        <v>3</v>
      </c>
      <c r="M54" s="103">
        <v>201502</v>
      </c>
      <c r="N54" s="103">
        <v>999999</v>
      </c>
      <c r="O54" s="103">
        <v>3</v>
      </c>
      <c r="P54" s="103">
        <v>1</v>
      </c>
      <c r="Q54" s="103">
        <v>1</v>
      </c>
      <c r="R54" s="103">
        <v>44.99</v>
      </c>
      <c r="S54" s="103">
        <v>3</v>
      </c>
      <c r="T54" s="103">
        <v>1</v>
      </c>
    </row>
    <row r="55" spans="1:20">
      <c r="A55" s="103">
        <v>201510</v>
      </c>
      <c r="B55" s="103">
        <v>510131</v>
      </c>
      <c r="C55" s="103" t="s">
        <v>20</v>
      </c>
      <c r="D55" s="103">
        <v>3</v>
      </c>
      <c r="E55" s="103">
        <v>56</v>
      </c>
      <c r="F55" s="103">
        <v>44.99</v>
      </c>
      <c r="G55" s="103" t="s">
        <v>22</v>
      </c>
      <c r="H55" s="103" t="s">
        <v>22</v>
      </c>
      <c r="I55" s="103">
        <v>1</v>
      </c>
      <c r="J55" s="103">
        <v>0</v>
      </c>
      <c r="K55" s="103">
        <v>84.71</v>
      </c>
      <c r="L55" s="103">
        <v>3</v>
      </c>
      <c r="M55" s="103">
        <v>201502</v>
      </c>
      <c r="N55" s="103">
        <v>999999</v>
      </c>
      <c r="O55" s="103">
        <v>3</v>
      </c>
      <c r="P55" s="103">
        <v>1</v>
      </c>
      <c r="Q55" s="103">
        <v>1</v>
      </c>
      <c r="R55" s="103">
        <v>44.99</v>
      </c>
      <c r="S55" s="103">
        <v>3</v>
      </c>
      <c r="T55" s="103">
        <v>1</v>
      </c>
    </row>
    <row r="56" spans="1:20">
      <c r="A56" s="103">
        <v>201511</v>
      </c>
      <c r="B56" s="103">
        <v>510131</v>
      </c>
      <c r="C56" s="103" t="s">
        <v>20</v>
      </c>
      <c r="D56" s="103">
        <v>3</v>
      </c>
      <c r="E56" s="103">
        <v>56</v>
      </c>
      <c r="F56" s="103">
        <v>44.99</v>
      </c>
      <c r="G56" s="103" t="s">
        <v>21</v>
      </c>
      <c r="H56" s="103" t="s">
        <v>21</v>
      </c>
      <c r="I56" s="103">
        <v>1</v>
      </c>
      <c r="J56" s="103">
        <v>0</v>
      </c>
      <c r="K56" s="103">
        <v>84.71</v>
      </c>
      <c r="L56" s="103">
        <v>3</v>
      </c>
      <c r="M56" s="103">
        <v>201502</v>
      </c>
      <c r="N56" s="103">
        <v>999999</v>
      </c>
      <c r="O56" s="103">
        <v>3</v>
      </c>
      <c r="P56" s="103">
        <v>1</v>
      </c>
      <c r="Q56" s="103">
        <v>1</v>
      </c>
      <c r="R56" s="103">
        <v>44.99</v>
      </c>
      <c r="S56" s="103">
        <v>3</v>
      </c>
      <c r="T56" s="103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U74"/>
  <sheetViews>
    <sheetView zoomScale="70" zoomScaleNormal="70" workbookViewId="0"/>
  </sheetViews>
  <sheetFormatPr defaultRowHeight="15"/>
  <cols>
    <col min="1" max="1" width="9.140625" style="2"/>
    <col min="2" max="2" width="16.42578125" style="2" customWidth="1"/>
    <col min="3" max="3" width="11.5703125" style="2" customWidth="1"/>
    <col min="4" max="4" width="19.140625" style="2" customWidth="1"/>
    <col min="5" max="5" width="11.5703125" style="2" customWidth="1"/>
    <col min="6" max="6" width="17.85546875" style="2" customWidth="1"/>
    <col min="7" max="7" width="13.28515625" style="2" customWidth="1"/>
    <col min="8" max="8" width="16.5703125" style="2" customWidth="1"/>
    <col min="9" max="9" width="10.140625" style="2" customWidth="1"/>
    <col min="10" max="11" width="12.140625" style="2" customWidth="1"/>
    <col min="12" max="13" width="13.42578125" style="2" customWidth="1"/>
    <col min="14" max="14" width="14.42578125" style="2" customWidth="1"/>
    <col min="15" max="20" width="13.42578125" style="2" customWidth="1"/>
    <col min="21" max="16384" width="9.140625" style="2"/>
  </cols>
  <sheetData>
    <row r="2" spans="2:15">
      <c r="B2" s="2" t="s">
        <v>61</v>
      </c>
    </row>
    <row r="6" spans="2:15" ht="15.75" thickBot="1">
      <c r="B6" s="1" t="s">
        <v>39</v>
      </c>
      <c r="D6" s="3"/>
      <c r="E6" s="3"/>
      <c r="F6" s="3"/>
    </row>
    <row r="7" spans="2:15" ht="15.75" thickBot="1">
      <c r="B7" s="107" t="s">
        <v>24</v>
      </c>
      <c r="C7" s="108"/>
      <c r="D7" s="4"/>
      <c r="E7" s="122" t="s">
        <v>49</v>
      </c>
      <c r="F7" s="123"/>
      <c r="G7" s="4"/>
      <c r="I7" s="5" t="s">
        <v>28</v>
      </c>
      <c r="J7" s="6" t="s">
        <v>36</v>
      </c>
      <c r="K7" s="6" t="s">
        <v>37</v>
      </c>
      <c r="L7" s="6" t="s">
        <v>38</v>
      </c>
      <c r="M7" s="107" t="s">
        <v>46</v>
      </c>
      <c r="N7" s="108"/>
    </row>
    <row r="8" spans="2:15">
      <c r="B8" s="7">
        <v>201501</v>
      </c>
      <c r="C8" s="54">
        <f>AVERAGE(C64:G64)*100</f>
        <v>100</v>
      </c>
      <c r="D8" s="8"/>
      <c r="E8" s="134" t="s">
        <v>55</v>
      </c>
      <c r="F8" s="135"/>
      <c r="G8" s="8"/>
      <c r="I8" s="7">
        <v>201502</v>
      </c>
      <c r="J8" s="57">
        <f t="shared" ref="J8:J17" si="0">ABS(C9-C23)</f>
        <v>0</v>
      </c>
      <c r="K8" s="58">
        <f t="shared" ref="K8:K17" si="1">ABS(C9-C37)</f>
        <v>0</v>
      </c>
      <c r="L8" s="59">
        <f t="shared" ref="L8:L17" si="2">ABS(C23-C37)</f>
        <v>0</v>
      </c>
      <c r="M8" s="126">
        <f t="shared" ref="M8:M17" si="3">MAX(J8:L8)</f>
        <v>0</v>
      </c>
      <c r="N8" s="127"/>
      <c r="O8" s="2" t="str">
        <f t="shared" ref="O8:O15" si="4">IF($M$18=M8,"*",IF(M8=$M$19,"**",""))</f>
        <v>**</v>
      </c>
    </row>
    <row r="9" spans="2:15">
      <c r="B9" s="10">
        <v>201502</v>
      </c>
      <c r="C9" s="55">
        <f>AVERAGE(C65:G65)*100</f>
        <v>100</v>
      </c>
      <c r="D9" s="8"/>
      <c r="E9" s="124" t="s">
        <v>56</v>
      </c>
      <c r="F9" s="125"/>
      <c r="G9" s="8"/>
      <c r="I9" s="10">
        <v>201503</v>
      </c>
      <c r="J9" s="60">
        <f t="shared" si="0"/>
        <v>0</v>
      </c>
      <c r="K9" s="61">
        <f t="shared" si="1"/>
        <v>0</v>
      </c>
      <c r="L9" s="62">
        <f t="shared" si="2"/>
        <v>0</v>
      </c>
      <c r="M9" s="128">
        <f t="shared" si="3"/>
        <v>0</v>
      </c>
      <c r="N9" s="129"/>
      <c r="O9" s="2" t="str">
        <f t="shared" si="4"/>
        <v>**</v>
      </c>
    </row>
    <row r="10" spans="2:15">
      <c r="B10" s="12">
        <v>201503</v>
      </c>
      <c r="C10" s="54">
        <f t="shared" ref="C10:C18" si="5">AVERAGE(C66:G66)*100</f>
        <v>100</v>
      </c>
      <c r="D10" s="8"/>
      <c r="E10" s="109" t="s">
        <v>57</v>
      </c>
      <c r="F10" s="110"/>
      <c r="G10" s="8"/>
      <c r="I10" s="12">
        <v>201504</v>
      </c>
      <c r="J10" s="63">
        <f t="shared" si="0"/>
        <v>0</v>
      </c>
      <c r="K10" s="64">
        <f t="shared" si="1"/>
        <v>0</v>
      </c>
      <c r="L10" s="59">
        <f t="shared" si="2"/>
        <v>0</v>
      </c>
      <c r="M10" s="118">
        <f t="shared" si="3"/>
        <v>0</v>
      </c>
      <c r="N10" s="119"/>
      <c r="O10" s="2" t="str">
        <f t="shared" si="4"/>
        <v>**</v>
      </c>
    </row>
    <row r="11" spans="2:15">
      <c r="B11" s="10">
        <v>201504</v>
      </c>
      <c r="C11" s="55">
        <f t="shared" si="5"/>
        <v>100</v>
      </c>
      <c r="D11" s="8"/>
      <c r="E11" s="124" t="s">
        <v>58</v>
      </c>
      <c r="F11" s="125"/>
      <c r="G11" s="8"/>
      <c r="I11" s="10">
        <v>201505</v>
      </c>
      <c r="J11" s="60">
        <f t="shared" si="0"/>
        <v>0.36475002099629705</v>
      </c>
      <c r="K11" s="61">
        <f t="shared" si="1"/>
        <v>6.3767200541394118</v>
      </c>
      <c r="L11" s="62">
        <f t="shared" si="2"/>
        <v>6.0119700331431147</v>
      </c>
      <c r="M11" s="128">
        <f t="shared" si="3"/>
        <v>6.3767200541394118</v>
      </c>
      <c r="N11" s="129"/>
      <c r="O11" s="2" t="str">
        <f t="shared" si="4"/>
        <v/>
      </c>
    </row>
    <row r="12" spans="2:15" ht="15.75" thickBot="1">
      <c r="B12" s="12">
        <v>201505</v>
      </c>
      <c r="C12" s="54">
        <f t="shared" si="5"/>
        <v>96</v>
      </c>
      <c r="D12" s="8"/>
      <c r="E12" s="136" t="s">
        <v>59</v>
      </c>
      <c r="F12" s="137"/>
      <c r="G12" s="8"/>
      <c r="I12" s="12">
        <v>201506</v>
      </c>
      <c r="J12" s="63">
        <f t="shared" si="0"/>
        <v>0.76593390693804508</v>
      </c>
      <c r="K12" s="64">
        <f t="shared" si="1"/>
        <v>9.4121624051497861</v>
      </c>
      <c r="L12" s="59">
        <f t="shared" si="2"/>
        <v>8.646228498211741</v>
      </c>
      <c r="M12" s="118">
        <f t="shared" si="3"/>
        <v>9.4121624051497861</v>
      </c>
      <c r="N12" s="119"/>
      <c r="O12" s="2" t="str">
        <f t="shared" si="4"/>
        <v/>
      </c>
    </row>
    <row r="13" spans="2:15">
      <c r="B13" s="10">
        <v>201506</v>
      </c>
      <c r="C13" s="55">
        <f t="shared" si="5"/>
        <v>92.869565217391298</v>
      </c>
      <c r="D13" s="8"/>
      <c r="E13" s="8"/>
      <c r="F13" s="8"/>
      <c r="G13" s="8"/>
      <c r="I13" s="10">
        <v>201507</v>
      </c>
      <c r="J13" s="60">
        <f t="shared" si="0"/>
        <v>7.9680725535725543</v>
      </c>
      <c r="K13" s="61">
        <f t="shared" si="1"/>
        <v>23.274597305452872</v>
      </c>
      <c r="L13" s="62">
        <f t="shared" si="2"/>
        <v>15.306524751880318</v>
      </c>
      <c r="M13" s="128">
        <f t="shared" si="3"/>
        <v>23.274597305452872</v>
      </c>
      <c r="N13" s="129"/>
      <c r="O13" s="2" t="str">
        <f t="shared" si="4"/>
        <v/>
      </c>
    </row>
    <row r="14" spans="2:15">
      <c r="B14" s="12">
        <v>201507</v>
      </c>
      <c r="C14" s="54">
        <f t="shared" si="5"/>
        <v>84.173913043478279</v>
      </c>
      <c r="D14" s="8"/>
      <c r="E14" s="8"/>
      <c r="F14" s="8"/>
      <c r="G14" s="8"/>
      <c r="I14" s="12">
        <v>201508</v>
      </c>
      <c r="J14" s="63">
        <f t="shared" si="0"/>
        <v>6.5552581971720514</v>
      </c>
      <c r="K14" s="64">
        <f t="shared" si="1"/>
        <v>23.44268229822228</v>
      </c>
      <c r="L14" s="59">
        <f t="shared" si="2"/>
        <v>16.887424101050229</v>
      </c>
      <c r="M14" s="118">
        <f t="shared" si="3"/>
        <v>23.44268229822228</v>
      </c>
      <c r="N14" s="119"/>
      <c r="O14" s="2" t="str">
        <f t="shared" si="4"/>
        <v/>
      </c>
    </row>
    <row r="15" spans="2:15">
      <c r="B15" s="10">
        <v>201508</v>
      </c>
      <c r="C15" s="55">
        <f t="shared" si="5"/>
        <v>90.357487922705317</v>
      </c>
      <c r="D15" s="8"/>
      <c r="E15" s="8"/>
      <c r="F15" s="8"/>
      <c r="G15" s="8"/>
      <c r="I15" s="10">
        <v>201509</v>
      </c>
      <c r="J15" s="60">
        <f t="shared" si="0"/>
        <v>6.2130160367126308</v>
      </c>
      <c r="K15" s="61">
        <f t="shared" si="1"/>
        <v>20.946554769836666</v>
      </c>
      <c r="L15" s="62">
        <f t="shared" si="2"/>
        <v>14.733538733124036</v>
      </c>
      <c r="M15" s="128">
        <f t="shared" si="3"/>
        <v>20.946554769836666</v>
      </c>
      <c r="N15" s="129"/>
      <c r="O15" s="2" t="str">
        <f t="shared" si="4"/>
        <v/>
      </c>
    </row>
    <row r="16" spans="2:15">
      <c r="B16" s="12">
        <v>201509</v>
      </c>
      <c r="C16" s="54">
        <f t="shared" si="5"/>
        <v>86.357487922705317</v>
      </c>
      <c r="D16" s="8"/>
      <c r="E16" s="8"/>
      <c r="F16" s="8"/>
      <c r="G16" s="8"/>
      <c r="I16" s="12">
        <v>201510</v>
      </c>
      <c r="J16" s="63">
        <f t="shared" si="0"/>
        <v>11.098060240626367</v>
      </c>
      <c r="K16" s="64">
        <f t="shared" si="1"/>
        <v>25.567366403271045</v>
      </c>
      <c r="L16" s="59">
        <f t="shared" si="2"/>
        <v>14.469306162644678</v>
      </c>
      <c r="M16" s="118">
        <f t="shared" si="3"/>
        <v>25.567366403271045</v>
      </c>
      <c r="N16" s="119"/>
      <c r="O16" s="2" t="str">
        <f>IF($M$18=M16,"*",IF(M16=$M$19,"**",""))</f>
        <v>*</v>
      </c>
    </row>
    <row r="17" spans="2:21" ht="15.75" thickBot="1">
      <c r="B17" s="10">
        <v>201510</v>
      </c>
      <c r="C17" s="55">
        <f t="shared" si="5"/>
        <v>83.458937198067645</v>
      </c>
      <c r="D17" s="8"/>
      <c r="E17" s="8"/>
      <c r="F17" s="8"/>
      <c r="G17" s="8"/>
      <c r="I17" s="13">
        <v>201511</v>
      </c>
      <c r="J17" s="65">
        <f t="shared" si="0"/>
        <v>5.5376458902903494</v>
      </c>
      <c r="K17" s="66">
        <f t="shared" si="1"/>
        <v>19.869735874223949</v>
      </c>
      <c r="L17" s="67">
        <f t="shared" si="2"/>
        <v>14.332089983933599</v>
      </c>
      <c r="M17" s="120">
        <f t="shared" si="3"/>
        <v>19.869735874223949</v>
      </c>
      <c r="N17" s="121"/>
      <c r="O17" s="2" t="str">
        <f>IF($M$18=M17,"*",IF(M17=$M$19,"**",""))</f>
        <v/>
      </c>
    </row>
    <row r="18" spans="2:21" ht="17.25" thickBot="1">
      <c r="B18" s="14">
        <v>201511</v>
      </c>
      <c r="C18" s="56">
        <f t="shared" si="5"/>
        <v>77.310144927536228</v>
      </c>
      <c r="D18" s="8"/>
      <c r="E18" s="15"/>
      <c r="F18" s="8"/>
      <c r="G18" s="8"/>
      <c r="J18" s="132" t="s">
        <v>47</v>
      </c>
      <c r="K18" s="132"/>
      <c r="L18" s="132"/>
      <c r="M18" s="130">
        <f>MAX(M8:N17)</f>
        <v>25.567366403271045</v>
      </c>
      <c r="N18" s="130"/>
    </row>
    <row r="19" spans="2:21">
      <c r="B19" s="16"/>
      <c r="C19" s="8"/>
      <c r="D19" s="8"/>
      <c r="E19" s="8"/>
      <c r="F19" s="8"/>
      <c r="G19" s="8"/>
      <c r="J19" s="133" t="s">
        <v>48</v>
      </c>
      <c r="K19" s="133"/>
      <c r="L19" s="133"/>
      <c r="M19" s="131">
        <f>MIN(M8:N17)</f>
        <v>0</v>
      </c>
      <c r="N19" s="131"/>
    </row>
    <row r="20" spans="2:21" ht="15.75" thickBot="1">
      <c r="B20" s="1" t="s">
        <v>40</v>
      </c>
      <c r="C20" s="11"/>
      <c r="D20" s="8"/>
      <c r="E20" s="8"/>
      <c r="F20" s="8"/>
      <c r="G20" s="8"/>
    </row>
    <row r="21" spans="2:21" ht="15.75" thickBot="1">
      <c r="B21" s="107" t="s">
        <v>25</v>
      </c>
      <c r="C21" s="108"/>
      <c r="D21" s="4"/>
      <c r="E21" s="4"/>
      <c r="F21" s="4"/>
      <c r="G21" s="4"/>
      <c r="I21" s="11"/>
    </row>
    <row r="22" spans="2:21" ht="15.75" thickBot="1">
      <c r="B22" s="7">
        <v>201501</v>
      </c>
      <c r="C22" s="54">
        <f>GEOMEAN(C64:G64)*100</f>
        <v>100</v>
      </c>
      <c r="D22" s="8"/>
      <c r="E22" s="8"/>
      <c r="F22" s="8"/>
      <c r="G22" s="8"/>
      <c r="H22" s="107" t="s">
        <v>32</v>
      </c>
      <c r="I22" s="108"/>
      <c r="J22" s="17">
        <v>201501</v>
      </c>
      <c r="K22" s="18">
        <v>201502</v>
      </c>
      <c r="L22" s="18">
        <v>201503</v>
      </c>
      <c r="M22" s="18">
        <v>201504</v>
      </c>
      <c r="N22" s="18">
        <v>201505</v>
      </c>
      <c r="O22" s="18">
        <v>201506</v>
      </c>
      <c r="P22" s="18">
        <v>201507</v>
      </c>
      <c r="Q22" s="18">
        <v>201508</v>
      </c>
      <c r="R22" s="18">
        <v>201509</v>
      </c>
      <c r="S22" s="18">
        <v>201510</v>
      </c>
      <c r="T22" s="19">
        <v>201511</v>
      </c>
    </row>
    <row r="23" spans="2:21">
      <c r="B23" s="10">
        <v>201502</v>
      </c>
      <c r="C23" s="55">
        <f t="shared" ref="C23:C32" si="6">GEOMEAN(C65:G65)*100</f>
        <v>100</v>
      </c>
      <c r="D23" s="8"/>
      <c r="E23" s="8"/>
      <c r="F23" s="8"/>
      <c r="G23" s="8"/>
      <c r="H23" s="109" t="s">
        <v>27</v>
      </c>
      <c r="I23" s="110"/>
      <c r="J23" s="9">
        <f ca="1">OFFSET($C$8,J$22-201501,0)</f>
        <v>100</v>
      </c>
      <c r="K23" s="68">
        <f t="shared" ref="K23:T23" ca="1" si="7">OFFSET($C$8,K$22-201501,0)</f>
        <v>100</v>
      </c>
      <c r="L23" s="68">
        <f t="shared" ca="1" si="7"/>
        <v>100</v>
      </c>
      <c r="M23" s="68">
        <f t="shared" ca="1" si="7"/>
        <v>100</v>
      </c>
      <c r="N23" s="68">
        <f t="shared" ca="1" si="7"/>
        <v>96</v>
      </c>
      <c r="O23" s="68">
        <f t="shared" ca="1" si="7"/>
        <v>92.869565217391298</v>
      </c>
      <c r="P23" s="68">
        <f t="shared" ca="1" si="7"/>
        <v>84.173913043478279</v>
      </c>
      <c r="Q23" s="68">
        <f t="shared" ca="1" si="7"/>
        <v>90.357487922705317</v>
      </c>
      <c r="R23" s="68">
        <f t="shared" ca="1" si="7"/>
        <v>86.357487922705317</v>
      </c>
      <c r="S23" s="68">
        <f t="shared" ca="1" si="7"/>
        <v>83.458937198067645</v>
      </c>
      <c r="T23" s="69">
        <f t="shared" ca="1" si="7"/>
        <v>77.310144927536228</v>
      </c>
      <c r="U23" s="11"/>
    </row>
    <row r="24" spans="2:21">
      <c r="B24" s="12">
        <v>201503</v>
      </c>
      <c r="C24" s="54">
        <f t="shared" si="6"/>
        <v>100</v>
      </c>
      <c r="D24" s="8"/>
      <c r="E24" s="8"/>
      <c r="F24" s="8"/>
      <c r="G24" s="8"/>
      <c r="H24" s="111" t="s">
        <v>29</v>
      </c>
      <c r="I24" s="112"/>
      <c r="J24" s="20">
        <f ca="1">OFFSET($C$22,J$22-201501,0)</f>
        <v>100</v>
      </c>
      <c r="K24" s="70">
        <f t="shared" ref="K24:T24" ca="1" si="8">OFFSET($C$22,K$22-201501,0)</f>
        <v>100</v>
      </c>
      <c r="L24" s="70">
        <f t="shared" ca="1" si="8"/>
        <v>100</v>
      </c>
      <c r="M24" s="70">
        <f t="shared" ca="1" si="8"/>
        <v>100</v>
      </c>
      <c r="N24" s="70">
        <f t="shared" ca="1" si="8"/>
        <v>95.635249979003703</v>
      </c>
      <c r="O24" s="70">
        <f t="shared" ca="1" si="8"/>
        <v>92.103631310453252</v>
      </c>
      <c r="P24" s="70">
        <f t="shared" ca="1" si="8"/>
        <v>76.205840489905725</v>
      </c>
      <c r="Q24" s="70">
        <f t="shared" ca="1" si="8"/>
        <v>83.802229725533266</v>
      </c>
      <c r="R24" s="70">
        <f t="shared" ca="1" si="8"/>
        <v>80.144471885992687</v>
      </c>
      <c r="S24" s="70">
        <f t="shared" ca="1" si="8"/>
        <v>72.360876957441278</v>
      </c>
      <c r="T24" s="71">
        <f t="shared" ca="1" si="8"/>
        <v>71.772499037245879</v>
      </c>
      <c r="U24" s="11"/>
    </row>
    <row r="25" spans="2:21" ht="15.75" thickBot="1">
      <c r="B25" s="10">
        <v>201504</v>
      </c>
      <c r="C25" s="55">
        <f t="shared" si="6"/>
        <v>100</v>
      </c>
      <c r="D25" s="8"/>
      <c r="E25" s="8"/>
      <c r="F25" s="8"/>
      <c r="G25" s="8"/>
      <c r="H25" s="109" t="s">
        <v>30</v>
      </c>
      <c r="I25" s="110"/>
      <c r="J25" s="21">
        <f ca="1">OFFSET($C$36,J$22-201501,0)</f>
        <v>100</v>
      </c>
      <c r="K25" s="72">
        <f t="shared" ref="K25:T25" ca="1" si="9">OFFSET($C$36,K$22-201501,0)</f>
        <v>100</v>
      </c>
      <c r="L25" s="72">
        <f t="shared" ca="1" si="9"/>
        <v>100</v>
      </c>
      <c r="M25" s="72">
        <f t="shared" ca="1" si="9"/>
        <v>100</v>
      </c>
      <c r="N25" s="72">
        <f t="shared" ca="1" si="9"/>
        <v>89.623279945860588</v>
      </c>
      <c r="O25" s="72">
        <f t="shared" ca="1" si="9"/>
        <v>83.457402812241511</v>
      </c>
      <c r="P25" s="72">
        <f t="shared" ca="1" si="9"/>
        <v>60.899315738025408</v>
      </c>
      <c r="Q25" s="72">
        <f t="shared" ca="1" si="9"/>
        <v>66.914805624483037</v>
      </c>
      <c r="R25" s="72">
        <f t="shared" ca="1" si="9"/>
        <v>65.410933152868651</v>
      </c>
      <c r="S25" s="72">
        <f t="shared" ca="1" si="9"/>
        <v>57.8915707947966</v>
      </c>
      <c r="T25" s="73">
        <f t="shared" ca="1" si="9"/>
        <v>57.44040905331228</v>
      </c>
      <c r="U25" s="11"/>
    </row>
    <row r="26" spans="2:21" ht="15.75" thickBot="1">
      <c r="B26" s="12">
        <v>201505</v>
      </c>
      <c r="C26" s="54">
        <f t="shared" si="6"/>
        <v>95.635249979003703</v>
      </c>
      <c r="D26" s="8"/>
      <c r="E26" s="8"/>
      <c r="F26" s="8"/>
      <c r="G26" s="8"/>
      <c r="H26" s="22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11"/>
    </row>
    <row r="27" spans="2:21">
      <c r="B27" s="10">
        <v>201506</v>
      </c>
      <c r="C27" s="55">
        <f t="shared" si="6"/>
        <v>92.103631310453252</v>
      </c>
      <c r="D27" s="8"/>
      <c r="E27" s="8"/>
      <c r="F27" s="8"/>
      <c r="G27" s="11"/>
      <c r="H27" s="111" t="s">
        <v>33</v>
      </c>
      <c r="I27" s="112"/>
      <c r="J27" s="104"/>
      <c r="K27" s="74">
        <f t="shared" ref="K27:T27" ca="1" si="10">MAX(K23:K25)</f>
        <v>100</v>
      </c>
      <c r="L27" s="75">
        <f t="shared" ca="1" si="10"/>
        <v>100</v>
      </c>
      <c r="M27" s="75">
        <f t="shared" ca="1" si="10"/>
        <v>100</v>
      </c>
      <c r="N27" s="75">
        <f t="shared" ca="1" si="10"/>
        <v>96</v>
      </c>
      <c r="O27" s="75">
        <f t="shared" ca="1" si="10"/>
        <v>92.869565217391298</v>
      </c>
      <c r="P27" s="75">
        <f t="shared" ca="1" si="10"/>
        <v>84.173913043478279</v>
      </c>
      <c r="Q27" s="75">
        <f t="shared" ca="1" si="10"/>
        <v>90.357487922705317</v>
      </c>
      <c r="R27" s="75">
        <f t="shared" ca="1" si="10"/>
        <v>86.357487922705317</v>
      </c>
      <c r="S27" s="75">
        <f t="shared" ca="1" si="10"/>
        <v>83.458937198067645</v>
      </c>
      <c r="T27" s="76">
        <f t="shared" ca="1" si="10"/>
        <v>77.310144927536228</v>
      </c>
      <c r="U27" s="11"/>
    </row>
    <row r="28" spans="2:21" ht="15.75" thickBot="1">
      <c r="B28" s="12">
        <v>201507</v>
      </c>
      <c r="C28" s="54">
        <f t="shared" si="6"/>
        <v>76.205840489905725</v>
      </c>
      <c r="D28" s="8"/>
      <c r="E28" s="8"/>
      <c r="F28" s="8"/>
      <c r="H28" s="113" t="s">
        <v>34</v>
      </c>
      <c r="I28" s="114"/>
      <c r="J28" s="104"/>
      <c r="K28" s="77">
        <f t="shared" ref="K28:T28" ca="1" si="11">MIN(K23:K25)</f>
        <v>100</v>
      </c>
      <c r="L28" s="70">
        <f t="shared" ca="1" si="11"/>
        <v>100</v>
      </c>
      <c r="M28" s="70">
        <f t="shared" ca="1" si="11"/>
        <v>100</v>
      </c>
      <c r="N28" s="70">
        <f t="shared" ca="1" si="11"/>
        <v>89.623279945860588</v>
      </c>
      <c r="O28" s="70">
        <f t="shared" ca="1" si="11"/>
        <v>83.457402812241511</v>
      </c>
      <c r="P28" s="78">
        <f t="shared" ca="1" si="11"/>
        <v>60.899315738025408</v>
      </c>
      <c r="Q28" s="78">
        <f t="shared" ca="1" si="11"/>
        <v>66.914805624483037</v>
      </c>
      <c r="R28" s="79">
        <f t="shared" ca="1" si="11"/>
        <v>65.410933152868651</v>
      </c>
      <c r="S28" s="79">
        <f t="shared" ca="1" si="11"/>
        <v>57.8915707947966</v>
      </c>
      <c r="T28" s="76">
        <f t="shared" ca="1" si="11"/>
        <v>57.44040905331228</v>
      </c>
      <c r="U28" s="8"/>
    </row>
    <row r="29" spans="2:21">
      <c r="B29" s="10">
        <v>201508</v>
      </c>
      <c r="C29" s="55">
        <f t="shared" si="6"/>
        <v>83.802229725533266</v>
      </c>
      <c r="D29" s="8"/>
      <c r="E29" s="8"/>
      <c r="F29" s="8"/>
      <c r="H29" s="115" t="s">
        <v>35</v>
      </c>
      <c r="I29" s="116"/>
      <c r="J29" s="105"/>
      <c r="K29" s="26" t="str">
        <f t="shared" ref="K29:T29" ca="1" si="12">IF(K27=K23,$H$23,IF(K27=K24,$H$24,IF(K27=K25,$H$25,"Error")))</f>
        <v>Carli</v>
      </c>
      <c r="L29" s="27" t="str">
        <f t="shared" ca="1" si="12"/>
        <v>Carli</v>
      </c>
      <c r="M29" s="27" t="str">
        <f t="shared" ca="1" si="12"/>
        <v>Carli</v>
      </c>
      <c r="N29" s="27" t="str">
        <f t="shared" ca="1" si="12"/>
        <v>Carli</v>
      </c>
      <c r="O29" s="27" t="str">
        <f t="shared" ca="1" si="12"/>
        <v>Carli</v>
      </c>
      <c r="P29" s="30" t="str">
        <f t="shared" ca="1" si="12"/>
        <v>Carli</v>
      </c>
      <c r="Q29" s="30" t="str">
        <f t="shared" ca="1" si="12"/>
        <v>Carli</v>
      </c>
      <c r="R29" s="27" t="str">
        <f t="shared" ca="1" si="12"/>
        <v>Carli</v>
      </c>
      <c r="S29" s="27" t="str">
        <f t="shared" ca="1" si="12"/>
        <v>Carli</v>
      </c>
      <c r="T29" s="31" t="str">
        <f t="shared" ca="1" si="12"/>
        <v>Carli</v>
      </c>
      <c r="U29" s="8"/>
    </row>
    <row r="30" spans="2:21" ht="15.75" thickBot="1">
      <c r="B30" s="12">
        <v>201509</v>
      </c>
      <c r="C30" s="54">
        <f t="shared" si="6"/>
        <v>80.144471885992687</v>
      </c>
      <c r="D30" s="8"/>
      <c r="E30" s="8"/>
      <c r="F30" s="8"/>
      <c r="H30" s="113" t="s">
        <v>45</v>
      </c>
      <c r="I30" s="117"/>
      <c r="J30" s="106"/>
      <c r="K30" s="32" t="str">
        <f t="shared" ref="K30:T30" ca="1" si="13">IF(K28=K23,$H$23,IF(K28=K24,$H$24,IF(K28=K25,$H$25,"Error")))</f>
        <v>Carli</v>
      </c>
      <c r="L30" s="33" t="str">
        <f t="shared" ca="1" si="13"/>
        <v>Carli</v>
      </c>
      <c r="M30" s="28" t="str">
        <f t="shared" ca="1" si="13"/>
        <v>Carli</v>
      </c>
      <c r="N30" s="29" t="str">
        <f t="shared" ca="1" si="13"/>
        <v>Dutot</v>
      </c>
      <c r="O30" s="29" t="str">
        <f t="shared" ca="1" si="13"/>
        <v>Dutot</v>
      </c>
      <c r="P30" s="28" t="str">
        <f t="shared" ca="1" si="13"/>
        <v>Dutot</v>
      </c>
      <c r="Q30" s="28" t="str">
        <f t="shared" ca="1" si="13"/>
        <v>Dutot</v>
      </c>
      <c r="R30" s="29" t="str">
        <f t="shared" ca="1" si="13"/>
        <v>Dutot</v>
      </c>
      <c r="S30" s="29" t="str">
        <f t="shared" ca="1" si="13"/>
        <v>Dutot</v>
      </c>
      <c r="T30" s="34" t="str">
        <f t="shared" ca="1" si="13"/>
        <v>Dutot</v>
      </c>
    </row>
    <row r="31" spans="2:21">
      <c r="B31" s="10">
        <v>201510</v>
      </c>
      <c r="C31" s="55">
        <f t="shared" si="6"/>
        <v>72.360876957441278</v>
      </c>
      <c r="D31" s="8"/>
      <c r="E31" s="8"/>
      <c r="F31" s="8"/>
    </row>
    <row r="32" spans="2:21" ht="15.75" thickBot="1">
      <c r="B32" s="14">
        <v>201511</v>
      </c>
      <c r="C32" s="56">
        <f t="shared" si="6"/>
        <v>71.772499037245879</v>
      </c>
      <c r="D32" s="8"/>
      <c r="E32" s="8"/>
      <c r="F32" s="8"/>
    </row>
    <row r="33" spans="2:20">
      <c r="B33" s="16"/>
      <c r="C33" s="8"/>
      <c r="D33" s="8"/>
      <c r="E33" s="8"/>
      <c r="F33" s="8"/>
      <c r="J33" s="2">
        <f ca="1">IF($J$36=TRUE,J23,"")</f>
        <v>100</v>
      </c>
      <c r="K33" s="2">
        <f t="shared" ref="K33:T33" ca="1" si="14">IF($J$36=TRUE,K23,"")</f>
        <v>100</v>
      </c>
      <c r="L33" s="2">
        <f t="shared" ca="1" si="14"/>
        <v>100</v>
      </c>
      <c r="M33" s="2">
        <f t="shared" ca="1" si="14"/>
        <v>100</v>
      </c>
      <c r="N33" s="2">
        <f t="shared" ca="1" si="14"/>
        <v>96</v>
      </c>
      <c r="O33" s="2">
        <f t="shared" ca="1" si="14"/>
        <v>92.869565217391298</v>
      </c>
      <c r="P33" s="2">
        <f t="shared" ca="1" si="14"/>
        <v>84.173913043478279</v>
      </c>
      <c r="Q33" s="2">
        <f t="shared" ca="1" si="14"/>
        <v>90.357487922705317</v>
      </c>
      <c r="R33" s="2">
        <f t="shared" ca="1" si="14"/>
        <v>86.357487922705317</v>
      </c>
      <c r="S33" s="2">
        <f t="shared" ca="1" si="14"/>
        <v>83.458937198067645</v>
      </c>
      <c r="T33" s="2">
        <f t="shared" ca="1" si="14"/>
        <v>77.310144927536228</v>
      </c>
    </row>
    <row r="34" spans="2:20" ht="15.75" thickBot="1">
      <c r="B34" s="1" t="s">
        <v>41</v>
      </c>
      <c r="C34" s="11"/>
      <c r="D34" s="8"/>
      <c r="E34" s="8"/>
      <c r="F34" s="8"/>
      <c r="J34" s="2">
        <f ca="1">IF($J$37=TRUE,J24,"")</f>
        <v>100</v>
      </c>
      <c r="K34" s="2">
        <f t="shared" ref="K34:T34" ca="1" si="15">IF($J$37=TRUE,K24,"")</f>
        <v>100</v>
      </c>
      <c r="L34" s="2">
        <f t="shared" ca="1" si="15"/>
        <v>100</v>
      </c>
      <c r="M34" s="2">
        <f t="shared" ca="1" si="15"/>
        <v>100</v>
      </c>
      <c r="N34" s="2">
        <f t="shared" ca="1" si="15"/>
        <v>95.635249979003703</v>
      </c>
      <c r="O34" s="2">
        <f t="shared" ca="1" si="15"/>
        <v>92.103631310453252</v>
      </c>
      <c r="P34" s="2">
        <f t="shared" ca="1" si="15"/>
        <v>76.205840489905725</v>
      </c>
      <c r="Q34" s="2">
        <f t="shared" ca="1" si="15"/>
        <v>83.802229725533266</v>
      </c>
      <c r="R34" s="2">
        <f t="shared" ca="1" si="15"/>
        <v>80.144471885992687</v>
      </c>
      <c r="S34" s="2">
        <f t="shared" ca="1" si="15"/>
        <v>72.360876957441278</v>
      </c>
      <c r="T34" s="2">
        <f t="shared" ca="1" si="15"/>
        <v>71.772499037245879</v>
      </c>
    </row>
    <row r="35" spans="2:20" ht="15.75" thickBot="1">
      <c r="B35" s="107" t="s">
        <v>26</v>
      </c>
      <c r="C35" s="108"/>
      <c r="D35" s="4"/>
      <c r="E35" s="4"/>
      <c r="F35" s="4"/>
      <c r="J35" s="2">
        <f ca="1">IF($J$38=TRUE,J25,"")</f>
        <v>100</v>
      </c>
      <c r="K35" s="2">
        <f t="shared" ref="K35:T35" ca="1" si="16">IF($J$38=TRUE,K25,"")</f>
        <v>100</v>
      </c>
      <c r="L35" s="2">
        <f t="shared" ca="1" si="16"/>
        <v>100</v>
      </c>
      <c r="M35" s="2">
        <f t="shared" ca="1" si="16"/>
        <v>100</v>
      </c>
      <c r="N35" s="2">
        <f t="shared" ca="1" si="16"/>
        <v>89.623279945860588</v>
      </c>
      <c r="O35" s="2">
        <f t="shared" ca="1" si="16"/>
        <v>83.457402812241511</v>
      </c>
      <c r="P35" s="2">
        <f t="shared" ca="1" si="16"/>
        <v>60.899315738025408</v>
      </c>
      <c r="Q35" s="2">
        <f t="shared" ca="1" si="16"/>
        <v>66.914805624483037</v>
      </c>
      <c r="R35" s="2">
        <f t="shared" ca="1" si="16"/>
        <v>65.410933152868651</v>
      </c>
      <c r="S35" s="2">
        <f t="shared" ca="1" si="16"/>
        <v>57.8915707947966</v>
      </c>
      <c r="T35" s="2">
        <f t="shared" ca="1" si="16"/>
        <v>57.44040905331228</v>
      </c>
    </row>
    <row r="36" spans="2:20">
      <c r="B36" s="7">
        <v>201501</v>
      </c>
      <c r="C36" s="54">
        <f t="shared" ref="C36:C46" si="17">(H50/$H$50)*100</f>
        <v>100</v>
      </c>
      <c r="D36" s="8"/>
      <c r="E36" s="8"/>
      <c r="F36" s="8"/>
      <c r="J36" s="2" t="b">
        <v>1</v>
      </c>
    </row>
    <row r="37" spans="2:20">
      <c r="B37" s="10">
        <v>201502</v>
      </c>
      <c r="C37" s="55">
        <f t="shared" si="17"/>
        <v>100</v>
      </c>
      <c r="D37" s="8"/>
      <c r="E37" s="8"/>
      <c r="F37" s="8"/>
      <c r="J37" s="2" t="b">
        <v>1</v>
      </c>
    </row>
    <row r="38" spans="2:20">
      <c r="B38" s="12">
        <v>201503</v>
      </c>
      <c r="C38" s="54">
        <f t="shared" si="17"/>
        <v>100</v>
      </c>
      <c r="D38" s="8"/>
      <c r="E38" s="8"/>
      <c r="F38" s="8"/>
      <c r="J38" s="2" t="b">
        <v>1</v>
      </c>
    </row>
    <row r="39" spans="2:20">
      <c r="B39" s="10">
        <v>201504</v>
      </c>
      <c r="C39" s="55">
        <f t="shared" si="17"/>
        <v>100</v>
      </c>
      <c r="D39" s="8"/>
      <c r="E39" s="8"/>
      <c r="F39" s="8"/>
    </row>
    <row r="40" spans="2:20">
      <c r="B40" s="12">
        <v>201505</v>
      </c>
      <c r="C40" s="54">
        <f t="shared" si="17"/>
        <v>89.623279945860588</v>
      </c>
      <c r="D40" s="8"/>
      <c r="E40" s="8"/>
      <c r="F40" s="8"/>
    </row>
    <row r="41" spans="2:20">
      <c r="B41" s="10">
        <v>201506</v>
      </c>
      <c r="C41" s="55">
        <f t="shared" si="17"/>
        <v>83.457402812241511</v>
      </c>
      <c r="D41" s="8"/>
      <c r="E41" s="8"/>
      <c r="F41" s="8"/>
    </row>
    <row r="42" spans="2:20">
      <c r="B42" s="12">
        <v>201507</v>
      </c>
      <c r="C42" s="54">
        <f t="shared" si="17"/>
        <v>60.899315738025408</v>
      </c>
      <c r="D42" s="8"/>
      <c r="E42" s="8"/>
      <c r="F42" s="8"/>
    </row>
    <row r="43" spans="2:20">
      <c r="B43" s="10">
        <v>201508</v>
      </c>
      <c r="C43" s="55">
        <f t="shared" si="17"/>
        <v>66.914805624483037</v>
      </c>
      <c r="D43" s="8"/>
      <c r="E43" s="8"/>
      <c r="F43" s="8"/>
    </row>
    <row r="44" spans="2:20">
      <c r="B44" s="12">
        <v>201509</v>
      </c>
      <c r="C44" s="54">
        <f t="shared" si="17"/>
        <v>65.410933152868651</v>
      </c>
      <c r="D44" s="8"/>
      <c r="E44" s="8"/>
      <c r="F44" s="8"/>
    </row>
    <row r="45" spans="2:20">
      <c r="B45" s="10">
        <v>201510</v>
      </c>
      <c r="C45" s="55">
        <f t="shared" si="17"/>
        <v>57.8915707947966</v>
      </c>
      <c r="D45" s="8"/>
      <c r="E45" s="8"/>
      <c r="F45" s="8"/>
    </row>
    <row r="46" spans="2:20" ht="15.75" thickBot="1">
      <c r="B46" s="14">
        <v>201511</v>
      </c>
      <c r="C46" s="56">
        <f t="shared" si="17"/>
        <v>57.44040905331228</v>
      </c>
      <c r="D46" s="8"/>
      <c r="E46" s="8"/>
      <c r="F46" s="8"/>
    </row>
    <row r="47" spans="2:20">
      <c r="B47" s="16"/>
      <c r="C47" s="8"/>
      <c r="D47" s="8"/>
      <c r="E47" s="8"/>
      <c r="F47" s="8"/>
    </row>
    <row r="48" spans="2:20" ht="15.75" thickBot="1">
      <c r="B48" s="1" t="s">
        <v>42</v>
      </c>
    </row>
    <row r="49" spans="2:14" ht="15.75" thickBot="1">
      <c r="B49" s="35" t="s">
        <v>44</v>
      </c>
      <c r="C49" s="46" t="str">
        <f>E8</f>
        <v>Shop 1</v>
      </c>
      <c r="D49" s="47" t="str">
        <f>E9</f>
        <v>Shop 2</v>
      </c>
      <c r="E49" s="47" t="str">
        <f>E10</f>
        <v>Shop 3</v>
      </c>
      <c r="F49" s="47" t="str">
        <f>E11</f>
        <v>Shop 4</v>
      </c>
      <c r="G49" s="47" t="str">
        <f>E12</f>
        <v>Shop 5</v>
      </c>
      <c r="H49" s="49" t="s">
        <v>31</v>
      </c>
    </row>
    <row r="50" spans="2:14">
      <c r="B50" s="7">
        <v>201501</v>
      </c>
      <c r="C50" s="80">
        <v>14.99</v>
      </c>
      <c r="D50" s="81">
        <v>30</v>
      </c>
      <c r="E50" s="82">
        <v>69</v>
      </c>
      <c r="F50" s="82">
        <v>10</v>
      </c>
      <c r="G50" s="82">
        <v>9</v>
      </c>
      <c r="H50" s="50">
        <f t="shared" ref="H50:H60" si="18">AVERAGE(C50:G50)</f>
        <v>26.598000000000003</v>
      </c>
    </row>
    <row r="51" spans="2:14">
      <c r="B51" s="36">
        <v>201502</v>
      </c>
      <c r="C51" s="83">
        <v>14.99</v>
      </c>
      <c r="D51" s="84">
        <v>30</v>
      </c>
      <c r="E51" s="85">
        <v>69</v>
      </c>
      <c r="F51" s="85">
        <v>10</v>
      </c>
      <c r="G51" s="85">
        <v>9</v>
      </c>
      <c r="H51" s="51">
        <f t="shared" si="18"/>
        <v>26.598000000000003</v>
      </c>
    </row>
    <row r="52" spans="2:14">
      <c r="B52" s="12">
        <v>201503</v>
      </c>
      <c r="C52" s="86">
        <v>14.99</v>
      </c>
      <c r="D52" s="87">
        <v>30</v>
      </c>
      <c r="E52" s="88">
        <v>69</v>
      </c>
      <c r="F52" s="88">
        <v>10</v>
      </c>
      <c r="G52" s="88">
        <v>9</v>
      </c>
      <c r="H52" s="52">
        <f t="shared" si="18"/>
        <v>26.598000000000003</v>
      </c>
    </row>
    <row r="53" spans="2:14">
      <c r="B53" s="36">
        <v>201504</v>
      </c>
      <c r="C53" s="83">
        <v>14.99</v>
      </c>
      <c r="D53" s="84">
        <v>30</v>
      </c>
      <c r="E53" s="85">
        <v>69</v>
      </c>
      <c r="F53" s="85">
        <v>10</v>
      </c>
      <c r="G53" s="85">
        <v>9</v>
      </c>
      <c r="H53" s="51">
        <f t="shared" si="18"/>
        <v>26.598000000000003</v>
      </c>
    </row>
    <row r="54" spans="2:14">
      <c r="B54" s="12">
        <v>201505</v>
      </c>
      <c r="C54" s="86">
        <v>14.99</v>
      </c>
      <c r="D54" s="87">
        <v>30</v>
      </c>
      <c r="E54" s="88">
        <v>55.2</v>
      </c>
      <c r="F54" s="88">
        <v>10</v>
      </c>
      <c r="G54" s="88">
        <v>9</v>
      </c>
      <c r="H54" s="52">
        <f t="shared" si="18"/>
        <v>23.838000000000001</v>
      </c>
    </row>
    <row r="55" spans="2:14">
      <c r="B55" s="36">
        <v>201506</v>
      </c>
      <c r="C55" s="83">
        <v>14.99</v>
      </c>
      <c r="D55" s="84">
        <v>28</v>
      </c>
      <c r="E55" s="85">
        <v>49</v>
      </c>
      <c r="F55" s="85">
        <v>10</v>
      </c>
      <c r="G55" s="85">
        <v>9</v>
      </c>
      <c r="H55" s="51">
        <f t="shared" si="18"/>
        <v>22.198</v>
      </c>
    </row>
    <row r="56" spans="2:14">
      <c r="B56" s="12">
        <v>201507</v>
      </c>
      <c r="C56" s="86">
        <v>14.99</v>
      </c>
      <c r="D56" s="87">
        <v>28</v>
      </c>
      <c r="E56" s="88">
        <v>19</v>
      </c>
      <c r="F56" s="88">
        <v>10</v>
      </c>
      <c r="G56" s="88">
        <v>9</v>
      </c>
      <c r="H56" s="52">
        <f t="shared" si="18"/>
        <v>16.198</v>
      </c>
    </row>
    <row r="57" spans="2:14">
      <c r="B57" s="36">
        <v>201508</v>
      </c>
      <c r="C57" s="83">
        <v>14.99</v>
      </c>
      <c r="D57" s="84">
        <v>28</v>
      </c>
      <c r="E57" s="85">
        <v>25</v>
      </c>
      <c r="F57" s="85">
        <v>10</v>
      </c>
      <c r="G57" s="85">
        <v>11</v>
      </c>
      <c r="H57" s="51">
        <f t="shared" si="18"/>
        <v>17.798000000000002</v>
      </c>
    </row>
    <row r="58" spans="2:14">
      <c r="B58" s="12">
        <v>201509</v>
      </c>
      <c r="C58" s="86">
        <v>14.99</v>
      </c>
      <c r="D58" s="87">
        <v>28</v>
      </c>
      <c r="E58" s="88">
        <v>25</v>
      </c>
      <c r="F58" s="88">
        <v>8</v>
      </c>
      <c r="G58" s="88">
        <v>11</v>
      </c>
      <c r="H58" s="52">
        <f t="shared" si="18"/>
        <v>17.398000000000003</v>
      </c>
    </row>
    <row r="59" spans="2:14" ht="15.75" thickBot="1">
      <c r="B59" s="36">
        <v>201510</v>
      </c>
      <c r="C59" s="83">
        <v>14.99</v>
      </c>
      <c r="D59" s="84">
        <v>28</v>
      </c>
      <c r="E59" s="85">
        <v>15</v>
      </c>
      <c r="F59" s="85">
        <v>8</v>
      </c>
      <c r="G59" s="85">
        <v>11</v>
      </c>
      <c r="H59" s="51">
        <f t="shared" si="18"/>
        <v>15.398000000000001</v>
      </c>
    </row>
    <row r="60" spans="2:14" ht="15.75" thickBot="1">
      <c r="B60" s="14">
        <v>201511</v>
      </c>
      <c r="C60" s="89">
        <v>14.99</v>
      </c>
      <c r="D60" s="90">
        <v>22.4</v>
      </c>
      <c r="E60" s="91">
        <v>22</v>
      </c>
      <c r="F60" s="91">
        <v>8</v>
      </c>
      <c r="G60" s="91">
        <v>9</v>
      </c>
      <c r="H60" s="53">
        <f t="shared" si="18"/>
        <v>15.278</v>
      </c>
      <c r="L60" s="92" t="s">
        <v>27</v>
      </c>
      <c r="M60" s="38" t="s">
        <v>29</v>
      </c>
      <c r="N60" s="93" t="s">
        <v>30</v>
      </c>
    </row>
    <row r="61" spans="2:14" ht="15.75" thickBot="1">
      <c r="B61" s="16"/>
      <c r="C61" s="8"/>
      <c r="D61" s="8"/>
      <c r="E61" s="8"/>
      <c r="F61" s="8"/>
      <c r="G61" s="8"/>
      <c r="H61" s="8"/>
      <c r="L61" s="40"/>
      <c r="M61" s="41"/>
      <c r="N61" s="42"/>
    </row>
    <row r="62" spans="2:14" ht="15.75" thickBot="1">
      <c r="B62" s="1" t="s">
        <v>43</v>
      </c>
    </row>
    <row r="63" spans="2:14" ht="15.75" thickBot="1">
      <c r="B63" s="35" t="s">
        <v>44</v>
      </c>
      <c r="C63" s="46" t="str">
        <f>E8</f>
        <v>Shop 1</v>
      </c>
      <c r="D63" s="47" t="str">
        <f>D49</f>
        <v>Shop 2</v>
      </c>
      <c r="E63" s="47" t="str">
        <f>E49</f>
        <v>Shop 3</v>
      </c>
      <c r="F63" s="47" t="str">
        <f>F49</f>
        <v>Shop 4</v>
      </c>
      <c r="G63" s="48" t="str">
        <f>E12</f>
        <v>Shop 5</v>
      </c>
    </row>
    <row r="64" spans="2:14">
      <c r="B64" s="43">
        <v>201501</v>
      </c>
      <c r="C64" s="94">
        <f>C50/$C$50</f>
        <v>1</v>
      </c>
      <c r="D64" s="102">
        <f>D50/$D$50</f>
        <v>1</v>
      </c>
      <c r="E64" s="102">
        <f>E50/$E$50</f>
        <v>1</v>
      </c>
      <c r="F64" s="102">
        <f>F50/$F$50</f>
        <v>1</v>
      </c>
      <c r="G64" s="99">
        <f>G50/$G$50</f>
        <v>1</v>
      </c>
    </row>
    <row r="65" spans="2:7">
      <c r="B65" s="44">
        <v>201502</v>
      </c>
      <c r="C65" s="95">
        <f t="shared" ref="C65:C74" si="19">C51/$C$50</f>
        <v>1</v>
      </c>
      <c r="D65" s="98">
        <f t="shared" ref="D65:D74" si="20">D51/$D$50</f>
        <v>1</v>
      </c>
      <c r="E65" s="98">
        <f t="shared" ref="E65:E74" si="21">E51/$E$50</f>
        <v>1</v>
      </c>
      <c r="F65" s="98">
        <f t="shared" ref="F65:F74" si="22">F51/$F$50</f>
        <v>1</v>
      </c>
      <c r="G65" s="100">
        <f t="shared" ref="G65:G74" si="23">G51/$G$50</f>
        <v>1</v>
      </c>
    </row>
    <row r="66" spans="2:7">
      <c r="B66" s="43">
        <v>201503</v>
      </c>
      <c r="C66" s="94">
        <f>C52/$C$50</f>
        <v>1</v>
      </c>
      <c r="D66" s="102">
        <f t="shared" si="20"/>
        <v>1</v>
      </c>
      <c r="E66" s="102">
        <f t="shared" si="21"/>
        <v>1</v>
      </c>
      <c r="F66" s="102">
        <f t="shared" si="22"/>
        <v>1</v>
      </c>
      <c r="G66" s="99">
        <f t="shared" si="23"/>
        <v>1</v>
      </c>
    </row>
    <row r="67" spans="2:7">
      <c r="B67" s="44">
        <v>201504</v>
      </c>
      <c r="C67" s="95">
        <f t="shared" si="19"/>
        <v>1</v>
      </c>
      <c r="D67" s="98">
        <f t="shared" si="20"/>
        <v>1</v>
      </c>
      <c r="E67" s="98">
        <f t="shared" si="21"/>
        <v>1</v>
      </c>
      <c r="F67" s="98">
        <f t="shared" si="22"/>
        <v>1</v>
      </c>
      <c r="G67" s="100">
        <f t="shared" si="23"/>
        <v>1</v>
      </c>
    </row>
    <row r="68" spans="2:7">
      <c r="B68" s="43">
        <v>201505</v>
      </c>
      <c r="C68" s="94">
        <f t="shared" si="19"/>
        <v>1</v>
      </c>
      <c r="D68" s="102">
        <f>D54/$D$50</f>
        <v>1</v>
      </c>
      <c r="E68" s="102">
        <f t="shared" si="21"/>
        <v>0.8</v>
      </c>
      <c r="F68" s="102">
        <f t="shared" si="22"/>
        <v>1</v>
      </c>
      <c r="G68" s="99">
        <f t="shared" si="23"/>
        <v>1</v>
      </c>
    </row>
    <row r="69" spans="2:7">
      <c r="B69" s="44">
        <v>201506</v>
      </c>
      <c r="C69" s="95">
        <f t="shared" si="19"/>
        <v>1</v>
      </c>
      <c r="D69" s="98">
        <f t="shared" si="20"/>
        <v>0.93333333333333335</v>
      </c>
      <c r="E69" s="98">
        <f t="shared" si="21"/>
        <v>0.71014492753623193</v>
      </c>
      <c r="F69" s="98">
        <f t="shared" si="22"/>
        <v>1</v>
      </c>
      <c r="G69" s="100">
        <f t="shared" si="23"/>
        <v>1</v>
      </c>
    </row>
    <row r="70" spans="2:7">
      <c r="B70" s="43">
        <v>201507</v>
      </c>
      <c r="C70" s="94">
        <f t="shared" si="19"/>
        <v>1</v>
      </c>
      <c r="D70" s="102">
        <f t="shared" si="20"/>
        <v>0.93333333333333335</v>
      </c>
      <c r="E70" s="102">
        <f t="shared" si="21"/>
        <v>0.27536231884057971</v>
      </c>
      <c r="F70" s="102">
        <f t="shared" si="22"/>
        <v>1</v>
      </c>
      <c r="G70" s="99">
        <f t="shared" si="23"/>
        <v>1</v>
      </c>
    </row>
    <row r="71" spans="2:7">
      <c r="B71" s="44">
        <v>201508</v>
      </c>
      <c r="C71" s="95">
        <f t="shared" si="19"/>
        <v>1</v>
      </c>
      <c r="D71" s="98">
        <f t="shared" si="20"/>
        <v>0.93333333333333335</v>
      </c>
      <c r="E71" s="98">
        <f t="shared" si="21"/>
        <v>0.36231884057971014</v>
      </c>
      <c r="F71" s="98">
        <f t="shared" si="22"/>
        <v>1</v>
      </c>
      <c r="G71" s="100">
        <f t="shared" si="23"/>
        <v>1.2222222222222223</v>
      </c>
    </row>
    <row r="72" spans="2:7">
      <c r="B72" s="43">
        <v>201509</v>
      </c>
      <c r="C72" s="94">
        <f t="shared" si="19"/>
        <v>1</v>
      </c>
      <c r="D72" s="102">
        <f t="shared" si="20"/>
        <v>0.93333333333333335</v>
      </c>
      <c r="E72" s="102">
        <f t="shared" si="21"/>
        <v>0.36231884057971014</v>
      </c>
      <c r="F72" s="102">
        <f t="shared" si="22"/>
        <v>0.8</v>
      </c>
      <c r="G72" s="99">
        <f t="shared" si="23"/>
        <v>1.2222222222222223</v>
      </c>
    </row>
    <row r="73" spans="2:7">
      <c r="B73" s="44">
        <v>201510</v>
      </c>
      <c r="C73" s="95">
        <f t="shared" si="19"/>
        <v>1</v>
      </c>
      <c r="D73" s="98">
        <f t="shared" si="20"/>
        <v>0.93333333333333335</v>
      </c>
      <c r="E73" s="98">
        <f t="shared" si="21"/>
        <v>0.21739130434782608</v>
      </c>
      <c r="F73" s="98">
        <f t="shared" si="22"/>
        <v>0.8</v>
      </c>
      <c r="G73" s="100">
        <f t="shared" si="23"/>
        <v>1.2222222222222223</v>
      </c>
    </row>
    <row r="74" spans="2:7" ht="15.75" thickBot="1">
      <c r="B74" s="45">
        <v>201511</v>
      </c>
      <c r="C74" s="97">
        <f t="shared" si="19"/>
        <v>1</v>
      </c>
      <c r="D74" s="96">
        <f t="shared" si="20"/>
        <v>0.74666666666666659</v>
      </c>
      <c r="E74" s="96">
        <f t="shared" si="21"/>
        <v>0.3188405797101449</v>
      </c>
      <c r="F74" s="96">
        <f t="shared" si="22"/>
        <v>0.8</v>
      </c>
      <c r="G74" s="101">
        <f t="shared" si="23"/>
        <v>1</v>
      </c>
    </row>
  </sheetData>
  <mergeCells count="33">
    <mergeCell ref="J27:J30"/>
    <mergeCell ref="H28:I28"/>
    <mergeCell ref="H29:I29"/>
    <mergeCell ref="H30:I30"/>
    <mergeCell ref="B21:C21"/>
    <mergeCell ref="H22:I22"/>
    <mergeCell ref="H23:I23"/>
    <mergeCell ref="B35:C35"/>
    <mergeCell ref="H25:I25"/>
    <mergeCell ref="H27:I27"/>
    <mergeCell ref="H24:I24"/>
    <mergeCell ref="M13:N13"/>
    <mergeCell ref="M14:N14"/>
    <mergeCell ref="M15:N15"/>
    <mergeCell ref="M16:N16"/>
    <mergeCell ref="M17:N17"/>
    <mergeCell ref="J18:L18"/>
    <mergeCell ref="M18:N18"/>
    <mergeCell ref="J19:L19"/>
    <mergeCell ref="M19:N19"/>
    <mergeCell ref="E10:F10"/>
    <mergeCell ref="M10:N10"/>
    <mergeCell ref="E11:F11"/>
    <mergeCell ref="M11:N11"/>
    <mergeCell ref="E12:F12"/>
    <mergeCell ref="M12:N12"/>
    <mergeCell ref="E9:F9"/>
    <mergeCell ref="M9:N9"/>
    <mergeCell ref="B7:C7"/>
    <mergeCell ref="E7:F7"/>
    <mergeCell ref="M7:N7"/>
    <mergeCell ref="E8:F8"/>
    <mergeCell ref="M8:N8"/>
  </mergeCells>
  <conditionalFormatting sqref="J8:M8 J9:L15">
    <cfRule type="duplicateValues" dxfId="184" priority="37"/>
  </conditionalFormatting>
  <conditionalFormatting sqref="J9:M9">
    <cfRule type="duplicateValues" dxfId="183" priority="36"/>
  </conditionalFormatting>
  <conditionalFormatting sqref="J10:M10">
    <cfRule type="duplicateValues" dxfId="182" priority="35"/>
  </conditionalFormatting>
  <conditionalFormatting sqref="J11:M11">
    <cfRule type="duplicateValues" dxfId="181" priority="34"/>
  </conditionalFormatting>
  <conditionalFormatting sqref="J12:M12">
    <cfRule type="duplicateValues" dxfId="180" priority="33"/>
  </conditionalFormatting>
  <conditionalFormatting sqref="J13:M13">
    <cfRule type="duplicateValues" dxfId="179" priority="32"/>
  </conditionalFormatting>
  <conditionalFormatting sqref="J14:M14">
    <cfRule type="duplicateValues" dxfId="178" priority="31"/>
  </conditionalFormatting>
  <conditionalFormatting sqref="J15:M15">
    <cfRule type="duplicateValues" dxfId="177" priority="30"/>
  </conditionalFormatting>
  <conditionalFormatting sqref="J16:M16">
    <cfRule type="duplicateValues" dxfId="176" priority="29"/>
  </conditionalFormatting>
  <conditionalFormatting sqref="J17:M17">
    <cfRule type="duplicateValues" dxfId="175" priority="28"/>
  </conditionalFormatting>
  <conditionalFormatting sqref="K28 K26">
    <cfRule type="duplicateValues" dxfId="174" priority="27"/>
  </conditionalFormatting>
  <conditionalFormatting sqref="L28 L26">
    <cfRule type="duplicateValues" dxfId="173" priority="26"/>
  </conditionalFormatting>
  <conditionalFormatting sqref="M28 M26">
    <cfRule type="duplicateValues" dxfId="172" priority="25"/>
  </conditionalFormatting>
  <conditionalFormatting sqref="P28 P26">
    <cfRule type="duplicateValues" dxfId="171" priority="24"/>
  </conditionalFormatting>
  <conditionalFormatting sqref="Q28 Q26">
    <cfRule type="duplicateValues" dxfId="170" priority="23"/>
  </conditionalFormatting>
  <conditionalFormatting sqref="R28">
    <cfRule type="duplicateValues" dxfId="169" priority="22"/>
  </conditionalFormatting>
  <conditionalFormatting sqref="S26">
    <cfRule type="duplicateValues" dxfId="168" priority="21"/>
  </conditionalFormatting>
  <conditionalFormatting sqref="T28 T26">
    <cfRule type="duplicateValues" dxfId="167" priority="20"/>
  </conditionalFormatting>
  <conditionalFormatting sqref="K26:K27">
    <cfRule type="duplicateValues" dxfId="166" priority="19"/>
  </conditionalFormatting>
  <conditionalFormatting sqref="L26:L27">
    <cfRule type="duplicateValues" dxfId="165" priority="18"/>
  </conditionalFormatting>
  <conditionalFormatting sqref="M26:M27">
    <cfRule type="duplicateValues" dxfId="164" priority="17"/>
  </conditionalFormatting>
  <conditionalFormatting sqref="P26:P27">
    <cfRule type="duplicateValues" dxfId="163" priority="16"/>
  </conditionalFormatting>
  <conditionalFormatting sqref="Q26:Q27">
    <cfRule type="duplicateValues" dxfId="162" priority="15"/>
  </conditionalFormatting>
  <conditionalFormatting sqref="R27">
    <cfRule type="duplicateValues" dxfId="161" priority="14"/>
  </conditionalFormatting>
  <conditionalFormatting sqref="S26:S27">
    <cfRule type="duplicateValues" dxfId="160" priority="13"/>
  </conditionalFormatting>
  <conditionalFormatting sqref="T26:T27">
    <cfRule type="duplicateValues" dxfId="159" priority="12"/>
  </conditionalFormatting>
  <conditionalFormatting sqref="T28 P23:Q25 T23:T25 K28:M28 P28:R28 K23:M25">
    <cfRule type="duplicateValues" dxfId="158" priority="11"/>
  </conditionalFormatting>
  <conditionalFormatting sqref="S23:S25 S28">
    <cfRule type="duplicateValues" dxfId="157" priority="10"/>
  </conditionalFormatting>
  <conditionalFormatting sqref="P27:Q27 K23:M25 P23:Q25 K27:M27">
    <cfRule type="duplicateValues" dxfId="156" priority="9"/>
  </conditionalFormatting>
  <conditionalFormatting sqref="R23:R25 R27">
    <cfRule type="duplicateValues" dxfId="155" priority="8"/>
  </conditionalFormatting>
  <conditionalFormatting sqref="R23:R25 R28">
    <cfRule type="duplicateValues" dxfId="154" priority="7"/>
  </conditionalFormatting>
  <conditionalFormatting sqref="S23:S25 S27">
    <cfRule type="duplicateValues" dxfId="153" priority="6"/>
  </conditionalFormatting>
  <conditionalFormatting sqref="T23:T25 T27">
    <cfRule type="duplicateValues" dxfId="152" priority="5"/>
  </conditionalFormatting>
  <conditionalFormatting sqref="O23:O25 O27">
    <cfRule type="duplicateValues" dxfId="151" priority="4"/>
  </conditionalFormatting>
  <conditionalFormatting sqref="N23:N25 N27">
    <cfRule type="duplicateValues" dxfId="150" priority="3"/>
  </conditionalFormatting>
  <conditionalFormatting sqref="N28 N23:N25">
    <cfRule type="duplicateValues" dxfId="149" priority="2"/>
  </conditionalFormatting>
  <conditionalFormatting sqref="O28 O23:O25">
    <cfRule type="duplicateValues" dxfId="148" priority="1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workbookViewId="0"/>
  </sheetViews>
  <sheetFormatPr defaultRowHeight="15"/>
  <sheetData>
    <row r="1" spans="1:20">
      <c r="A1" s="103" t="s">
        <v>0</v>
      </c>
      <c r="B1" s="103" t="s">
        <v>1</v>
      </c>
      <c r="C1" s="103" t="s">
        <v>2</v>
      </c>
      <c r="D1" s="103" t="s">
        <v>3</v>
      </c>
      <c r="E1" s="103" t="s">
        <v>4</v>
      </c>
      <c r="F1" s="103" t="s">
        <v>5</v>
      </c>
      <c r="G1" s="103" t="s">
        <v>6</v>
      </c>
      <c r="H1" s="103" t="s">
        <v>7</v>
      </c>
      <c r="I1" s="103" t="s">
        <v>8</v>
      </c>
      <c r="J1" s="103" t="s">
        <v>9</v>
      </c>
      <c r="K1" s="103" t="s">
        <v>10</v>
      </c>
      <c r="L1" s="103" t="s">
        <v>11</v>
      </c>
      <c r="M1" s="103" t="s">
        <v>12</v>
      </c>
      <c r="N1" s="103" t="s">
        <v>13</v>
      </c>
      <c r="O1" s="103" t="s">
        <v>14</v>
      </c>
      <c r="P1" s="103" t="s">
        <v>15</v>
      </c>
      <c r="Q1" s="103" t="s">
        <v>16</v>
      </c>
      <c r="R1" s="103" t="s">
        <v>17</v>
      </c>
      <c r="S1" s="103" t="s">
        <v>18</v>
      </c>
      <c r="T1" s="103" t="s">
        <v>19</v>
      </c>
    </row>
    <row r="2" spans="1:20">
      <c r="A2" s="103">
        <v>201501</v>
      </c>
      <c r="B2" s="103">
        <v>510235</v>
      </c>
      <c r="C2" s="103" t="s">
        <v>50</v>
      </c>
      <c r="D2" s="103">
        <v>3</v>
      </c>
      <c r="E2" s="103">
        <v>47</v>
      </c>
      <c r="F2" s="103">
        <v>14.99</v>
      </c>
      <c r="G2" s="103" t="s">
        <v>21</v>
      </c>
      <c r="H2" s="103" t="s">
        <v>21</v>
      </c>
      <c r="I2" s="103">
        <v>1</v>
      </c>
      <c r="J2" s="103">
        <v>0</v>
      </c>
      <c r="K2" s="103">
        <v>84.71</v>
      </c>
      <c r="L2" s="103">
        <v>3</v>
      </c>
      <c r="M2" s="103">
        <v>201402</v>
      </c>
      <c r="N2" s="103">
        <v>201501</v>
      </c>
      <c r="O2" s="103">
        <v>5</v>
      </c>
      <c r="P2" s="103">
        <v>1</v>
      </c>
      <c r="Q2" s="103">
        <v>1</v>
      </c>
      <c r="R2" s="103">
        <v>14.99</v>
      </c>
      <c r="S2" s="103">
        <v>3</v>
      </c>
      <c r="T2" s="103">
        <v>1</v>
      </c>
    </row>
    <row r="3" spans="1:20">
      <c r="A3" s="103">
        <v>201502</v>
      </c>
      <c r="B3" s="103">
        <v>510235</v>
      </c>
      <c r="C3" s="103" t="s">
        <v>50</v>
      </c>
      <c r="D3" s="103">
        <v>3</v>
      </c>
      <c r="E3" s="103">
        <v>47</v>
      </c>
      <c r="F3" s="103">
        <v>14.99</v>
      </c>
      <c r="G3" s="103" t="s">
        <v>22</v>
      </c>
      <c r="H3" s="103" t="s">
        <v>22</v>
      </c>
      <c r="I3" s="103">
        <v>1</v>
      </c>
      <c r="J3" s="103">
        <v>0</v>
      </c>
      <c r="K3" s="103">
        <v>84.71</v>
      </c>
      <c r="L3" s="103">
        <v>3</v>
      </c>
      <c r="M3" s="103">
        <v>201502</v>
      </c>
      <c r="N3" s="103">
        <v>999999</v>
      </c>
      <c r="O3" s="103">
        <v>5</v>
      </c>
      <c r="P3" s="103">
        <v>1</v>
      </c>
      <c r="Q3" s="103">
        <v>1</v>
      </c>
      <c r="R3" s="103">
        <v>14.99</v>
      </c>
      <c r="S3" s="103">
        <v>3</v>
      </c>
      <c r="T3" s="103">
        <v>1</v>
      </c>
    </row>
    <row r="4" spans="1:20">
      <c r="A4" s="103">
        <v>201503</v>
      </c>
      <c r="B4" s="103">
        <v>510235</v>
      </c>
      <c r="C4" s="103" t="s">
        <v>50</v>
      </c>
      <c r="D4" s="103">
        <v>3</v>
      </c>
      <c r="E4" s="103">
        <v>47</v>
      </c>
      <c r="F4" s="103">
        <v>14.99</v>
      </c>
      <c r="G4" s="103" t="s">
        <v>21</v>
      </c>
      <c r="H4" s="103" t="s">
        <v>21</v>
      </c>
      <c r="I4" s="103">
        <v>1</v>
      </c>
      <c r="J4" s="103">
        <v>0</v>
      </c>
      <c r="K4" s="103">
        <v>84.71</v>
      </c>
      <c r="L4" s="103">
        <v>3</v>
      </c>
      <c r="M4" s="103">
        <v>201502</v>
      </c>
      <c r="N4" s="103">
        <v>999999</v>
      </c>
      <c r="O4" s="103">
        <v>5</v>
      </c>
      <c r="P4" s="103">
        <v>1</v>
      </c>
      <c r="Q4" s="103">
        <v>1</v>
      </c>
      <c r="R4" s="103">
        <v>14.99</v>
      </c>
      <c r="S4" s="103">
        <v>3</v>
      </c>
      <c r="T4" s="103">
        <v>1</v>
      </c>
    </row>
    <row r="5" spans="1:20">
      <c r="A5" s="103">
        <v>201504</v>
      </c>
      <c r="B5" s="103">
        <v>510235</v>
      </c>
      <c r="C5" s="103" t="s">
        <v>50</v>
      </c>
      <c r="D5" s="103">
        <v>3</v>
      </c>
      <c r="E5" s="103">
        <v>47</v>
      </c>
      <c r="F5" s="103">
        <v>14.99</v>
      </c>
      <c r="G5" s="103" t="s">
        <v>21</v>
      </c>
      <c r="H5" s="103" t="s">
        <v>21</v>
      </c>
      <c r="I5" s="103">
        <v>1</v>
      </c>
      <c r="J5" s="103">
        <v>0</v>
      </c>
      <c r="K5" s="103">
        <v>84.71</v>
      </c>
      <c r="L5" s="103">
        <v>3</v>
      </c>
      <c r="M5" s="103">
        <v>201502</v>
      </c>
      <c r="N5" s="103">
        <v>999999</v>
      </c>
      <c r="O5" s="103">
        <v>5</v>
      </c>
      <c r="P5" s="103">
        <v>1</v>
      </c>
      <c r="Q5" s="103">
        <v>1</v>
      </c>
      <c r="R5" s="103">
        <v>14.99</v>
      </c>
      <c r="S5" s="103">
        <v>3</v>
      </c>
      <c r="T5" s="103">
        <v>1</v>
      </c>
    </row>
    <row r="6" spans="1:20">
      <c r="A6" s="103">
        <v>201505</v>
      </c>
      <c r="B6" s="103">
        <v>510235</v>
      </c>
      <c r="C6" s="103" t="s">
        <v>50</v>
      </c>
      <c r="D6" s="103">
        <v>3</v>
      </c>
      <c r="E6" s="103">
        <v>47</v>
      </c>
      <c r="F6" s="103">
        <v>14.99</v>
      </c>
      <c r="G6" s="103" t="s">
        <v>21</v>
      </c>
      <c r="H6" s="103" t="s">
        <v>21</v>
      </c>
      <c r="I6" s="103">
        <v>1</v>
      </c>
      <c r="J6" s="103">
        <v>0</v>
      </c>
      <c r="K6" s="103">
        <v>84.71</v>
      </c>
      <c r="L6" s="103">
        <v>3</v>
      </c>
      <c r="M6" s="103">
        <v>201502</v>
      </c>
      <c r="N6" s="103">
        <v>999999</v>
      </c>
      <c r="O6" s="103">
        <v>5</v>
      </c>
      <c r="P6" s="103">
        <v>1</v>
      </c>
      <c r="Q6" s="103">
        <v>1</v>
      </c>
      <c r="R6" s="103">
        <v>14.99</v>
      </c>
      <c r="S6" s="103">
        <v>3</v>
      </c>
      <c r="T6" s="103">
        <v>1</v>
      </c>
    </row>
    <row r="7" spans="1:20">
      <c r="A7" s="103">
        <v>201506</v>
      </c>
      <c r="B7" s="103">
        <v>510235</v>
      </c>
      <c r="C7" s="103" t="s">
        <v>50</v>
      </c>
      <c r="D7" s="103">
        <v>3</v>
      </c>
      <c r="E7" s="103">
        <v>47</v>
      </c>
      <c r="F7" s="103">
        <v>14.99</v>
      </c>
      <c r="G7" s="103" t="s">
        <v>21</v>
      </c>
      <c r="H7" s="103" t="s">
        <v>21</v>
      </c>
      <c r="I7" s="103">
        <v>1</v>
      </c>
      <c r="J7" s="103">
        <v>0</v>
      </c>
      <c r="K7" s="103">
        <v>84.71</v>
      </c>
      <c r="L7" s="103">
        <v>3</v>
      </c>
      <c r="M7" s="103">
        <v>201502</v>
      </c>
      <c r="N7" s="103">
        <v>999999</v>
      </c>
      <c r="O7" s="103">
        <v>5</v>
      </c>
      <c r="P7" s="103">
        <v>1</v>
      </c>
      <c r="Q7" s="103">
        <v>1</v>
      </c>
      <c r="R7" s="103">
        <v>14.99</v>
      </c>
      <c r="S7" s="103">
        <v>3</v>
      </c>
      <c r="T7" s="103">
        <v>1</v>
      </c>
    </row>
    <row r="8" spans="1:20">
      <c r="A8" s="103">
        <v>201507</v>
      </c>
      <c r="B8" s="103">
        <v>510235</v>
      </c>
      <c r="C8" s="103" t="s">
        <v>50</v>
      </c>
      <c r="D8" s="103">
        <v>3</v>
      </c>
      <c r="E8" s="103">
        <v>47</v>
      </c>
      <c r="F8" s="103">
        <v>14.99</v>
      </c>
      <c r="G8" s="103" t="s">
        <v>21</v>
      </c>
      <c r="H8" s="103" t="s">
        <v>21</v>
      </c>
      <c r="I8" s="103">
        <v>1</v>
      </c>
      <c r="J8" s="103">
        <v>0</v>
      </c>
      <c r="K8" s="103">
        <v>84.71</v>
      </c>
      <c r="L8" s="103">
        <v>3</v>
      </c>
      <c r="M8" s="103">
        <v>201502</v>
      </c>
      <c r="N8" s="103">
        <v>999999</v>
      </c>
      <c r="O8" s="103">
        <v>5</v>
      </c>
      <c r="P8" s="103">
        <v>1</v>
      </c>
      <c r="Q8" s="103">
        <v>1</v>
      </c>
      <c r="R8" s="103">
        <v>14.99</v>
      </c>
      <c r="S8" s="103">
        <v>3</v>
      </c>
      <c r="T8" s="103">
        <v>1</v>
      </c>
    </row>
    <row r="9" spans="1:20">
      <c r="A9" s="103">
        <v>201508</v>
      </c>
      <c r="B9" s="103">
        <v>510235</v>
      </c>
      <c r="C9" s="103" t="s">
        <v>50</v>
      </c>
      <c r="D9" s="103">
        <v>3</v>
      </c>
      <c r="E9" s="103">
        <v>47</v>
      </c>
      <c r="F9" s="103">
        <v>14.99</v>
      </c>
      <c r="G9" s="103" t="s">
        <v>21</v>
      </c>
      <c r="H9" s="103" t="s">
        <v>21</v>
      </c>
      <c r="I9" s="103">
        <v>1</v>
      </c>
      <c r="J9" s="103">
        <v>0</v>
      </c>
      <c r="K9" s="103">
        <v>84.71</v>
      </c>
      <c r="L9" s="103">
        <v>3</v>
      </c>
      <c r="M9" s="103">
        <v>201502</v>
      </c>
      <c r="N9" s="103">
        <v>999999</v>
      </c>
      <c r="O9" s="103">
        <v>5</v>
      </c>
      <c r="P9" s="103">
        <v>1</v>
      </c>
      <c r="Q9" s="103">
        <v>1</v>
      </c>
      <c r="R9" s="103">
        <v>14.99</v>
      </c>
      <c r="S9" s="103">
        <v>3</v>
      </c>
      <c r="T9" s="103">
        <v>1</v>
      </c>
    </row>
    <row r="10" spans="1:20">
      <c r="A10" s="103">
        <v>201509</v>
      </c>
      <c r="B10" s="103">
        <v>510235</v>
      </c>
      <c r="C10" s="103" t="s">
        <v>50</v>
      </c>
      <c r="D10" s="103">
        <v>3</v>
      </c>
      <c r="E10" s="103">
        <v>47</v>
      </c>
      <c r="F10" s="103">
        <v>14.99</v>
      </c>
      <c r="G10" s="103" t="s">
        <v>21</v>
      </c>
      <c r="H10" s="103" t="s">
        <v>21</v>
      </c>
      <c r="I10" s="103">
        <v>1</v>
      </c>
      <c r="J10" s="103">
        <v>0</v>
      </c>
      <c r="K10" s="103">
        <v>84.71</v>
      </c>
      <c r="L10" s="103">
        <v>3</v>
      </c>
      <c r="M10" s="103">
        <v>201502</v>
      </c>
      <c r="N10" s="103">
        <v>999999</v>
      </c>
      <c r="O10" s="103">
        <v>5</v>
      </c>
      <c r="P10" s="103">
        <v>1</v>
      </c>
      <c r="Q10" s="103">
        <v>1</v>
      </c>
      <c r="R10" s="103">
        <v>14.99</v>
      </c>
      <c r="S10" s="103">
        <v>3</v>
      </c>
      <c r="T10" s="103">
        <v>1</v>
      </c>
    </row>
    <row r="11" spans="1:20">
      <c r="A11" s="103">
        <v>201510</v>
      </c>
      <c r="B11" s="103">
        <v>510235</v>
      </c>
      <c r="C11" s="103" t="s">
        <v>50</v>
      </c>
      <c r="D11" s="103">
        <v>3</v>
      </c>
      <c r="E11" s="103">
        <v>47</v>
      </c>
      <c r="F11" s="103">
        <v>14.99</v>
      </c>
      <c r="G11" s="103" t="s">
        <v>21</v>
      </c>
      <c r="H11" s="103" t="s">
        <v>21</v>
      </c>
      <c r="I11" s="103">
        <v>1</v>
      </c>
      <c r="J11" s="103">
        <v>0</v>
      </c>
      <c r="K11" s="103">
        <v>84.71</v>
      </c>
      <c r="L11" s="103">
        <v>3</v>
      </c>
      <c r="M11" s="103">
        <v>201502</v>
      </c>
      <c r="N11" s="103">
        <v>999999</v>
      </c>
      <c r="O11" s="103">
        <v>5</v>
      </c>
      <c r="P11" s="103">
        <v>1</v>
      </c>
      <c r="Q11" s="103">
        <v>1</v>
      </c>
      <c r="R11" s="103">
        <v>14.99</v>
      </c>
      <c r="S11" s="103">
        <v>3</v>
      </c>
      <c r="T11" s="103">
        <v>1</v>
      </c>
    </row>
    <row r="12" spans="1:20">
      <c r="A12" s="103">
        <v>201511</v>
      </c>
      <c r="B12" s="103">
        <v>510235</v>
      </c>
      <c r="C12" s="103" t="s">
        <v>50</v>
      </c>
      <c r="D12" s="103">
        <v>3</v>
      </c>
      <c r="E12" s="103">
        <v>47</v>
      </c>
      <c r="F12" s="103">
        <v>14.99</v>
      </c>
      <c r="G12" s="103" t="s">
        <v>22</v>
      </c>
      <c r="H12" s="103" t="s">
        <v>22</v>
      </c>
      <c r="I12" s="103">
        <v>1</v>
      </c>
      <c r="J12" s="103">
        <v>0</v>
      </c>
      <c r="K12" s="103">
        <v>84.71</v>
      </c>
      <c r="L12" s="103">
        <v>3</v>
      </c>
      <c r="M12" s="103">
        <v>201502</v>
      </c>
      <c r="N12" s="103">
        <v>999999</v>
      </c>
      <c r="O12" s="103">
        <v>5</v>
      </c>
      <c r="P12" s="103">
        <v>1</v>
      </c>
      <c r="Q12" s="103">
        <v>1</v>
      </c>
      <c r="R12" s="103">
        <v>14.99</v>
      </c>
      <c r="S12" s="103">
        <v>3</v>
      </c>
      <c r="T12" s="103">
        <v>1</v>
      </c>
    </row>
    <row r="13" spans="1:20">
      <c r="A13" s="103">
        <v>201501</v>
      </c>
      <c r="B13" s="103">
        <v>510235</v>
      </c>
      <c r="C13" s="103" t="s">
        <v>50</v>
      </c>
      <c r="D13" s="103">
        <v>3</v>
      </c>
      <c r="E13" s="103">
        <v>31</v>
      </c>
      <c r="F13" s="103">
        <v>30</v>
      </c>
      <c r="G13" s="103" t="s">
        <v>21</v>
      </c>
      <c r="H13" s="103" t="s">
        <v>21</v>
      </c>
      <c r="I13" s="103">
        <v>1</v>
      </c>
      <c r="J13" s="103">
        <v>0</v>
      </c>
      <c r="K13" s="103">
        <v>84.71</v>
      </c>
      <c r="L13" s="103">
        <v>3</v>
      </c>
      <c r="M13" s="103">
        <v>201402</v>
      </c>
      <c r="N13" s="103">
        <v>201501</v>
      </c>
      <c r="O13" s="103">
        <v>12</v>
      </c>
      <c r="P13" s="103">
        <v>1</v>
      </c>
      <c r="Q13" s="103">
        <v>1</v>
      </c>
      <c r="R13" s="103">
        <v>30</v>
      </c>
      <c r="S13" s="103">
        <v>3</v>
      </c>
      <c r="T13" s="103">
        <v>1</v>
      </c>
    </row>
    <row r="14" spans="1:20">
      <c r="A14" s="103">
        <v>201502</v>
      </c>
      <c r="B14" s="103">
        <v>510235</v>
      </c>
      <c r="C14" s="103" t="s">
        <v>50</v>
      </c>
      <c r="D14" s="103">
        <v>3</v>
      </c>
      <c r="E14" s="103">
        <v>31</v>
      </c>
      <c r="F14" s="103">
        <v>30</v>
      </c>
      <c r="G14" s="103" t="s">
        <v>21</v>
      </c>
      <c r="H14" s="103" t="s">
        <v>21</v>
      </c>
      <c r="I14" s="103">
        <v>1</v>
      </c>
      <c r="J14" s="103">
        <v>0</v>
      </c>
      <c r="K14" s="103">
        <v>84.71</v>
      </c>
      <c r="L14" s="103">
        <v>3</v>
      </c>
      <c r="M14" s="103">
        <v>201502</v>
      </c>
      <c r="N14" s="103">
        <v>999999</v>
      </c>
      <c r="O14" s="103">
        <v>12</v>
      </c>
      <c r="P14" s="103">
        <v>1</v>
      </c>
      <c r="Q14" s="103">
        <v>1</v>
      </c>
      <c r="R14" s="103">
        <v>30</v>
      </c>
      <c r="S14" s="103">
        <v>3</v>
      </c>
      <c r="T14" s="103">
        <v>1</v>
      </c>
    </row>
    <row r="15" spans="1:20">
      <c r="A15" s="103">
        <v>201503</v>
      </c>
      <c r="B15" s="103">
        <v>510235</v>
      </c>
      <c r="C15" s="103" t="s">
        <v>50</v>
      </c>
      <c r="D15" s="103">
        <v>3</v>
      </c>
      <c r="E15" s="103">
        <v>31</v>
      </c>
      <c r="F15" s="103">
        <v>30</v>
      </c>
      <c r="G15" s="103" t="s">
        <v>22</v>
      </c>
      <c r="H15" s="103" t="s">
        <v>22</v>
      </c>
      <c r="I15" s="103">
        <v>1</v>
      </c>
      <c r="J15" s="103">
        <v>0</v>
      </c>
      <c r="K15" s="103">
        <v>84.71</v>
      </c>
      <c r="L15" s="103">
        <v>3</v>
      </c>
      <c r="M15" s="103">
        <v>201502</v>
      </c>
      <c r="N15" s="103">
        <v>999999</v>
      </c>
      <c r="O15" s="103">
        <v>12</v>
      </c>
      <c r="P15" s="103">
        <v>1</v>
      </c>
      <c r="Q15" s="103">
        <v>1</v>
      </c>
      <c r="R15" s="103">
        <v>30</v>
      </c>
      <c r="S15" s="103">
        <v>3</v>
      </c>
      <c r="T15" s="103">
        <v>1</v>
      </c>
    </row>
    <row r="16" spans="1:20">
      <c r="A16" s="103">
        <v>201504</v>
      </c>
      <c r="B16" s="103">
        <v>510235</v>
      </c>
      <c r="C16" s="103" t="s">
        <v>50</v>
      </c>
      <c r="D16" s="103">
        <v>3</v>
      </c>
      <c r="E16" s="103">
        <v>31</v>
      </c>
      <c r="F16" s="103">
        <v>30</v>
      </c>
      <c r="G16" s="103" t="s">
        <v>21</v>
      </c>
      <c r="H16" s="103" t="s">
        <v>21</v>
      </c>
      <c r="I16" s="103">
        <v>1</v>
      </c>
      <c r="J16" s="103">
        <v>0</v>
      </c>
      <c r="K16" s="103">
        <v>84.71</v>
      </c>
      <c r="L16" s="103">
        <v>3</v>
      </c>
      <c r="M16" s="103">
        <v>201502</v>
      </c>
      <c r="N16" s="103">
        <v>999999</v>
      </c>
      <c r="O16" s="103">
        <v>12</v>
      </c>
      <c r="P16" s="103">
        <v>1</v>
      </c>
      <c r="Q16" s="103">
        <v>1</v>
      </c>
      <c r="R16" s="103">
        <v>30</v>
      </c>
      <c r="S16" s="103">
        <v>3</v>
      </c>
      <c r="T16" s="103">
        <v>1</v>
      </c>
    </row>
    <row r="17" spans="1:20">
      <c r="A17" s="103">
        <v>201505</v>
      </c>
      <c r="B17" s="103">
        <v>510235</v>
      </c>
      <c r="C17" s="103" t="s">
        <v>50</v>
      </c>
      <c r="D17" s="103">
        <v>3</v>
      </c>
      <c r="E17" s="103">
        <v>31</v>
      </c>
      <c r="F17" s="103">
        <v>30</v>
      </c>
      <c r="G17" s="103" t="s">
        <v>21</v>
      </c>
      <c r="H17" s="103" t="s">
        <v>21</v>
      </c>
      <c r="I17" s="103">
        <v>1</v>
      </c>
      <c r="J17" s="103">
        <v>0</v>
      </c>
      <c r="K17" s="103">
        <v>84.71</v>
      </c>
      <c r="L17" s="103">
        <v>3</v>
      </c>
      <c r="M17" s="103">
        <v>201502</v>
      </c>
      <c r="N17" s="103">
        <v>999999</v>
      </c>
      <c r="O17" s="103">
        <v>12</v>
      </c>
      <c r="P17" s="103">
        <v>1</v>
      </c>
      <c r="Q17" s="103">
        <v>1</v>
      </c>
      <c r="R17" s="103">
        <v>30</v>
      </c>
      <c r="S17" s="103">
        <v>3</v>
      </c>
      <c r="T17" s="103">
        <v>1</v>
      </c>
    </row>
    <row r="18" spans="1:20">
      <c r="A18" s="103">
        <v>201506</v>
      </c>
      <c r="B18" s="103">
        <v>510235</v>
      </c>
      <c r="C18" s="103" t="s">
        <v>50</v>
      </c>
      <c r="D18" s="103">
        <v>3</v>
      </c>
      <c r="E18" s="103">
        <v>31</v>
      </c>
      <c r="F18" s="103">
        <v>28</v>
      </c>
      <c r="G18" s="103" t="s">
        <v>22</v>
      </c>
      <c r="H18" s="103" t="s">
        <v>22</v>
      </c>
      <c r="I18" s="103">
        <v>0.93300000000000005</v>
      </c>
      <c r="J18" s="103">
        <v>-6.9000000000000006E-2</v>
      </c>
      <c r="K18" s="103">
        <v>84.71</v>
      </c>
      <c r="L18" s="103">
        <v>3</v>
      </c>
      <c r="M18" s="103">
        <v>201502</v>
      </c>
      <c r="N18" s="103">
        <v>999999</v>
      </c>
      <c r="O18" s="103">
        <v>12</v>
      </c>
      <c r="P18" s="103">
        <v>1</v>
      </c>
      <c r="Q18" s="103">
        <v>1</v>
      </c>
      <c r="R18" s="103">
        <v>30</v>
      </c>
      <c r="S18" s="103">
        <v>3</v>
      </c>
      <c r="T18" s="103">
        <v>1</v>
      </c>
    </row>
    <row r="19" spans="1:20">
      <c r="A19" s="103">
        <v>201507</v>
      </c>
      <c r="B19" s="103">
        <v>510235</v>
      </c>
      <c r="C19" s="103" t="s">
        <v>50</v>
      </c>
      <c r="D19" s="103">
        <v>3</v>
      </c>
      <c r="E19" s="103">
        <v>31</v>
      </c>
      <c r="F19" s="103">
        <v>28</v>
      </c>
      <c r="G19" s="103" t="s">
        <v>21</v>
      </c>
      <c r="H19" s="103" t="s">
        <v>21</v>
      </c>
      <c r="I19" s="103">
        <v>0.93300000000000005</v>
      </c>
      <c r="J19" s="103">
        <v>-6.9000000000000006E-2</v>
      </c>
      <c r="K19" s="103">
        <v>84.71</v>
      </c>
      <c r="L19" s="103">
        <v>3</v>
      </c>
      <c r="M19" s="103">
        <v>201502</v>
      </c>
      <c r="N19" s="103">
        <v>999999</v>
      </c>
      <c r="O19" s="103">
        <v>12</v>
      </c>
      <c r="P19" s="103">
        <v>1</v>
      </c>
      <c r="Q19" s="103">
        <v>1</v>
      </c>
      <c r="R19" s="103">
        <v>30</v>
      </c>
      <c r="S19" s="103">
        <v>3</v>
      </c>
      <c r="T19" s="103">
        <v>1</v>
      </c>
    </row>
    <row r="20" spans="1:20">
      <c r="A20" s="103">
        <v>201508</v>
      </c>
      <c r="B20" s="103">
        <v>510235</v>
      </c>
      <c r="C20" s="103" t="s">
        <v>50</v>
      </c>
      <c r="D20" s="103">
        <v>3</v>
      </c>
      <c r="E20" s="103">
        <v>31</v>
      </c>
      <c r="F20" s="103">
        <v>28</v>
      </c>
      <c r="G20" s="103" t="s">
        <v>21</v>
      </c>
      <c r="H20" s="103" t="s">
        <v>21</v>
      </c>
      <c r="I20" s="103">
        <v>0.93300000000000005</v>
      </c>
      <c r="J20" s="103">
        <v>-6.9000000000000006E-2</v>
      </c>
      <c r="K20" s="103">
        <v>84.71</v>
      </c>
      <c r="L20" s="103">
        <v>3</v>
      </c>
      <c r="M20" s="103">
        <v>201502</v>
      </c>
      <c r="N20" s="103">
        <v>999999</v>
      </c>
      <c r="O20" s="103">
        <v>12</v>
      </c>
      <c r="P20" s="103">
        <v>1</v>
      </c>
      <c r="Q20" s="103">
        <v>1</v>
      </c>
      <c r="R20" s="103">
        <v>30</v>
      </c>
      <c r="S20" s="103">
        <v>3</v>
      </c>
      <c r="T20" s="103">
        <v>1</v>
      </c>
    </row>
    <row r="21" spans="1:20">
      <c r="A21" s="103">
        <v>201509</v>
      </c>
      <c r="B21" s="103">
        <v>510235</v>
      </c>
      <c r="C21" s="103" t="s">
        <v>50</v>
      </c>
      <c r="D21" s="103">
        <v>3</v>
      </c>
      <c r="E21" s="103">
        <v>31</v>
      </c>
      <c r="F21" s="103">
        <v>28</v>
      </c>
      <c r="G21" s="103" t="s">
        <v>22</v>
      </c>
      <c r="H21" s="103" t="s">
        <v>22</v>
      </c>
      <c r="I21" s="103">
        <v>0.93300000000000005</v>
      </c>
      <c r="J21" s="103">
        <v>-6.9000000000000006E-2</v>
      </c>
      <c r="K21" s="103">
        <v>84.71</v>
      </c>
      <c r="L21" s="103">
        <v>3</v>
      </c>
      <c r="M21" s="103">
        <v>201502</v>
      </c>
      <c r="N21" s="103">
        <v>999999</v>
      </c>
      <c r="O21" s="103">
        <v>12</v>
      </c>
      <c r="P21" s="103">
        <v>1</v>
      </c>
      <c r="Q21" s="103">
        <v>1</v>
      </c>
      <c r="R21" s="103">
        <v>30</v>
      </c>
      <c r="S21" s="103">
        <v>3</v>
      </c>
      <c r="T21" s="103">
        <v>1</v>
      </c>
    </row>
    <row r="22" spans="1:20">
      <c r="A22" s="103">
        <v>201510</v>
      </c>
      <c r="B22" s="103">
        <v>510235</v>
      </c>
      <c r="C22" s="103" t="s">
        <v>50</v>
      </c>
      <c r="D22" s="103">
        <v>3</v>
      </c>
      <c r="E22" s="103">
        <v>31</v>
      </c>
      <c r="F22" s="103">
        <v>28</v>
      </c>
      <c r="G22" s="103" t="s">
        <v>21</v>
      </c>
      <c r="H22" s="103" t="s">
        <v>21</v>
      </c>
      <c r="I22" s="103">
        <v>0.93300000000000005</v>
      </c>
      <c r="J22" s="103">
        <v>-6.9000000000000006E-2</v>
      </c>
      <c r="K22" s="103">
        <v>84.71</v>
      </c>
      <c r="L22" s="103">
        <v>3</v>
      </c>
      <c r="M22" s="103">
        <v>201502</v>
      </c>
      <c r="N22" s="103">
        <v>999999</v>
      </c>
      <c r="O22" s="103">
        <v>12</v>
      </c>
      <c r="P22" s="103">
        <v>1</v>
      </c>
      <c r="Q22" s="103">
        <v>1</v>
      </c>
      <c r="R22" s="103">
        <v>30</v>
      </c>
      <c r="S22" s="103">
        <v>3</v>
      </c>
      <c r="T22" s="103">
        <v>1</v>
      </c>
    </row>
    <row r="23" spans="1:20">
      <c r="A23" s="103">
        <v>201511</v>
      </c>
      <c r="B23" s="103">
        <v>510235</v>
      </c>
      <c r="C23" s="103" t="s">
        <v>50</v>
      </c>
      <c r="D23" s="103">
        <v>3</v>
      </c>
      <c r="E23" s="103">
        <v>31</v>
      </c>
      <c r="F23" s="103">
        <v>22.4</v>
      </c>
      <c r="G23" s="103" t="s">
        <v>23</v>
      </c>
      <c r="H23" s="103" t="s">
        <v>23</v>
      </c>
      <c r="I23" s="103">
        <v>0.747</v>
      </c>
      <c r="J23" s="103">
        <v>-0.29199999999999998</v>
      </c>
      <c r="K23" s="103">
        <v>84.71</v>
      </c>
      <c r="L23" s="103">
        <v>3</v>
      </c>
      <c r="M23" s="103">
        <v>201502</v>
      </c>
      <c r="N23" s="103">
        <v>999999</v>
      </c>
      <c r="O23" s="103">
        <v>12</v>
      </c>
      <c r="P23" s="103">
        <v>1</v>
      </c>
      <c r="Q23" s="103">
        <v>1</v>
      </c>
      <c r="R23" s="103">
        <v>30</v>
      </c>
      <c r="S23" s="103">
        <v>3</v>
      </c>
      <c r="T23" s="103">
        <v>1</v>
      </c>
    </row>
    <row r="24" spans="1:20">
      <c r="A24" s="103">
        <v>201501</v>
      </c>
      <c r="B24" s="103">
        <v>510235</v>
      </c>
      <c r="C24" s="103" t="s">
        <v>50</v>
      </c>
      <c r="D24" s="103">
        <v>3</v>
      </c>
      <c r="E24" s="103">
        <v>37</v>
      </c>
      <c r="F24" s="103">
        <v>69</v>
      </c>
      <c r="G24" s="103" t="s">
        <v>22</v>
      </c>
      <c r="H24" s="103" t="s">
        <v>22</v>
      </c>
      <c r="I24" s="103">
        <v>0.92</v>
      </c>
      <c r="J24" s="103">
        <v>-8.3000000000000004E-2</v>
      </c>
      <c r="K24" s="103">
        <v>15.29</v>
      </c>
      <c r="L24" s="103">
        <v>3</v>
      </c>
      <c r="M24" s="103">
        <v>201402</v>
      </c>
      <c r="N24" s="103">
        <v>201501</v>
      </c>
      <c r="O24" s="103">
        <v>5</v>
      </c>
      <c r="P24" s="103">
        <v>2</v>
      </c>
      <c r="Q24" s="103">
        <v>1</v>
      </c>
      <c r="R24" s="103">
        <v>75</v>
      </c>
      <c r="S24" s="103">
        <v>3</v>
      </c>
      <c r="T24" s="103">
        <v>2</v>
      </c>
    </row>
    <row r="25" spans="1:20">
      <c r="A25" s="103">
        <v>201502</v>
      </c>
      <c r="B25" s="103">
        <v>510235</v>
      </c>
      <c r="C25" s="103" t="s">
        <v>50</v>
      </c>
      <c r="D25" s="103">
        <v>4</v>
      </c>
      <c r="E25" s="103">
        <v>37</v>
      </c>
      <c r="F25" s="103">
        <v>69</v>
      </c>
      <c r="G25" s="103" t="s">
        <v>21</v>
      </c>
      <c r="H25" s="103" t="s">
        <v>21</v>
      </c>
      <c r="I25" s="103">
        <v>1</v>
      </c>
      <c r="J25" s="103">
        <v>0</v>
      </c>
      <c r="K25" s="103">
        <v>15.29</v>
      </c>
      <c r="L25" s="103">
        <v>3</v>
      </c>
      <c r="M25" s="103">
        <v>201502</v>
      </c>
      <c r="N25" s="103">
        <v>999999</v>
      </c>
      <c r="O25" s="103">
        <v>5</v>
      </c>
      <c r="P25" s="103">
        <v>2</v>
      </c>
      <c r="Q25" s="103">
        <v>1</v>
      </c>
      <c r="R25" s="103">
        <v>69</v>
      </c>
      <c r="S25" s="103">
        <v>3</v>
      </c>
      <c r="T25" s="103">
        <v>2</v>
      </c>
    </row>
    <row r="26" spans="1:20">
      <c r="A26" s="103">
        <v>201503</v>
      </c>
      <c r="B26" s="103">
        <v>510235</v>
      </c>
      <c r="C26" s="103" t="s">
        <v>50</v>
      </c>
      <c r="D26" s="103">
        <v>3</v>
      </c>
      <c r="E26" s="103">
        <v>37</v>
      </c>
      <c r="F26" s="103">
        <v>69</v>
      </c>
      <c r="G26" s="103" t="s">
        <v>22</v>
      </c>
      <c r="H26" s="103" t="s">
        <v>22</v>
      </c>
      <c r="I26" s="103">
        <v>1</v>
      </c>
      <c r="J26" s="103">
        <v>0</v>
      </c>
      <c r="K26" s="103">
        <v>15.29</v>
      </c>
      <c r="L26" s="103">
        <v>3</v>
      </c>
      <c r="M26" s="103">
        <v>201502</v>
      </c>
      <c r="N26" s="103">
        <v>999999</v>
      </c>
      <c r="O26" s="103">
        <v>5</v>
      </c>
      <c r="P26" s="103">
        <v>2</v>
      </c>
      <c r="Q26" s="103">
        <v>1</v>
      </c>
      <c r="R26" s="103">
        <v>69</v>
      </c>
      <c r="S26" s="103">
        <v>3</v>
      </c>
      <c r="T26" s="103">
        <v>2</v>
      </c>
    </row>
    <row r="27" spans="1:20">
      <c r="A27" s="103">
        <v>201504</v>
      </c>
      <c r="B27" s="103">
        <v>510235</v>
      </c>
      <c r="C27" s="103" t="s">
        <v>50</v>
      </c>
      <c r="D27" s="103">
        <v>3</v>
      </c>
      <c r="E27" s="103">
        <v>37</v>
      </c>
      <c r="F27" s="103">
        <v>69</v>
      </c>
      <c r="G27" s="103" t="s">
        <v>21</v>
      </c>
      <c r="H27" s="103" t="s">
        <v>21</v>
      </c>
      <c r="I27" s="103">
        <v>1</v>
      </c>
      <c r="J27" s="103">
        <v>0</v>
      </c>
      <c r="K27" s="103">
        <v>15.29</v>
      </c>
      <c r="L27" s="103">
        <v>3</v>
      </c>
      <c r="M27" s="103">
        <v>201502</v>
      </c>
      <c r="N27" s="103">
        <v>999999</v>
      </c>
      <c r="O27" s="103">
        <v>5</v>
      </c>
      <c r="P27" s="103">
        <v>2</v>
      </c>
      <c r="Q27" s="103">
        <v>1</v>
      </c>
      <c r="R27" s="103">
        <v>69</v>
      </c>
      <c r="S27" s="103">
        <v>3</v>
      </c>
      <c r="T27" s="103">
        <v>2</v>
      </c>
    </row>
    <row r="28" spans="1:20">
      <c r="A28" s="103">
        <v>201505</v>
      </c>
      <c r="B28" s="103">
        <v>510235</v>
      </c>
      <c r="C28" s="103" t="s">
        <v>50</v>
      </c>
      <c r="D28" s="103">
        <v>3</v>
      </c>
      <c r="E28" s="103">
        <v>37</v>
      </c>
      <c r="F28" s="103">
        <v>55.2</v>
      </c>
      <c r="G28" s="103" t="s">
        <v>23</v>
      </c>
      <c r="H28" s="103" t="s">
        <v>23</v>
      </c>
      <c r="I28" s="103">
        <v>0.8</v>
      </c>
      <c r="J28" s="103">
        <v>-0.223</v>
      </c>
      <c r="K28" s="103">
        <v>15.29</v>
      </c>
      <c r="L28" s="103">
        <v>3</v>
      </c>
      <c r="M28" s="103">
        <v>201502</v>
      </c>
      <c r="N28" s="103">
        <v>999999</v>
      </c>
      <c r="O28" s="103">
        <v>5</v>
      </c>
      <c r="P28" s="103">
        <v>2</v>
      </c>
      <c r="Q28" s="103">
        <v>1</v>
      </c>
      <c r="R28" s="103">
        <v>69</v>
      </c>
      <c r="S28" s="103">
        <v>3</v>
      </c>
      <c r="T28" s="103">
        <v>2</v>
      </c>
    </row>
    <row r="29" spans="1:20">
      <c r="A29" s="103">
        <v>201506</v>
      </c>
      <c r="B29" s="103">
        <v>510235</v>
      </c>
      <c r="C29" s="103" t="s">
        <v>50</v>
      </c>
      <c r="D29" s="103">
        <v>3</v>
      </c>
      <c r="E29" s="103">
        <v>37</v>
      </c>
      <c r="F29" s="103">
        <v>49</v>
      </c>
      <c r="G29" s="103" t="s">
        <v>23</v>
      </c>
      <c r="H29" s="103" t="s">
        <v>23</v>
      </c>
      <c r="I29" s="103">
        <v>0.71</v>
      </c>
      <c r="J29" s="103">
        <v>-0.34200000000000003</v>
      </c>
      <c r="K29" s="103">
        <v>15.29</v>
      </c>
      <c r="L29" s="103">
        <v>3</v>
      </c>
      <c r="M29" s="103">
        <v>201502</v>
      </c>
      <c r="N29" s="103">
        <v>999999</v>
      </c>
      <c r="O29" s="103">
        <v>5</v>
      </c>
      <c r="P29" s="103">
        <v>2</v>
      </c>
      <c r="Q29" s="103">
        <v>1</v>
      </c>
      <c r="R29" s="103">
        <v>69</v>
      </c>
      <c r="S29" s="103">
        <v>3</v>
      </c>
      <c r="T29" s="103">
        <v>2</v>
      </c>
    </row>
    <row r="30" spans="1:20">
      <c r="A30" s="103">
        <v>201507</v>
      </c>
      <c r="B30" s="103">
        <v>510235</v>
      </c>
      <c r="C30" s="103" t="s">
        <v>50</v>
      </c>
      <c r="D30" s="103">
        <v>4</v>
      </c>
      <c r="E30" s="103">
        <v>37</v>
      </c>
      <c r="F30" s="103">
        <v>19</v>
      </c>
      <c r="G30" s="103" t="s">
        <v>23</v>
      </c>
      <c r="H30" s="103" t="s">
        <v>23</v>
      </c>
      <c r="I30" s="103">
        <v>0.27500000000000002</v>
      </c>
      <c r="J30" s="103">
        <v>-1.29</v>
      </c>
      <c r="K30" s="103">
        <v>15.29</v>
      </c>
      <c r="L30" s="103">
        <v>3</v>
      </c>
      <c r="M30" s="103">
        <v>201502</v>
      </c>
      <c r="N30" s="103">
        <v>999999</v>
      </c>
      <c r="O30" s="103">
        <v>5</v>
      </c>
      <c r="P30" s="103">
        <v>2</v>
      </c>
      <c r="Q30" s="103">
        <v>1</v>
      </c>
      <c r="R30" s="103">
        <v>69</v>
      </c>
      <c r="S30" s="103">
        <v>3</v>
      </c>
      <c r="T30" s="103">
        <v>2</v>
      </c>
    </row>
    <row r="31" spans="1:20">
      <c r="A31" s="103">
        <v>201508</v>
      </c>
      <c r="B31" s="103">
        <v>510235</v>
      </c>
      <c r="C31" s="103" t="s">
        <v>50</v>
      </c>
      <c r="D31" s="103">
        <v>3</v>
      </c>
      <c r="E31" s="103">
        <v>37</v>
      </c>
      <c r="F31" s="103">
        <v>25</v>
      </c>
      <c r="G31" s="103" t="s">
        <v>22</v>
      </c>
      <c r="H31" s="103" t="s">
        <v>22</v>
      </c>
      <c r="I31" s="103">
        <v>0.36199999999999999</v>
      </c>
      <c r="J31" s="103">
        <v>-1.0149999999999999</v>
      </c>
      <c r="K31" s="103">
        <v>15.29</v>
      </c>
      <c r="L31" s="103">
        <v>3</v>
      </c>
      <c r="M31" s="103">
        <v>201502</v>
      </c>
      <c r="N31" s="103">
        <v>999999</v>
      </c>
      <c r="O31" s="103">
        <v>5</v>
      </c>
      <c r="P31" s="103">
        <v>2</v>
      </c>
      <c r="Q31" s="103">
        <v>1</v>
      </c>
      <c r="R31" s="103">
        <v>69</v>
      </c>
      <c r="S31" s="103">
        <v>3</v>
      </c>
      <c r="T31" s="103">
        <v>2</v>
      </c>
    </row>
    <row r="32" spans="1:20">
      <c r="A32" s="103">
        <v>201509</v>
      </c>
      <c r="B32" s="103">
        <v>510235</v>
      </c>
      <c r="C32" s="103" t="s">
        <v>50</v>
      </c>
      <c r="D32" s="103">
        <v>3</v>
      </c>
      <c r="E32" s="103">
        <v>37</v>
      </c>
      <c r="F32" s="103">
        <v>25</v>
      </c>
      <c r="G32" s="103" t="s">
        <v>21</v>
      </c>
      <c r="H32" s="103" t="s">
        <v>21</v>
      </c>
      <c r="I32" s="103">
        <v>0.36199999999999999</v>
      </c>
      <c r="J32" s="103">
        <v>-1.0149999999999999</v>
      </c>
      <c r="K32" s="103">
        <v>15.29</v>
      </c>
      <c r="L32" s="103">
        <v>3</v>
      </c>
      <c r="M32" s="103">
        <v>201502</v>
      </c>
      <c r="N32" s="103">
        <v>999999</v>
      </c>
      <c r="O32" s="103">
        <v>5</v>
      </c>
      <c r="P32" s="103">
        <v>2</v>
      </c>
      <c r="Q32" s="103">
        <v>1</v>
      </c>
      <c r="R32" s="103">
        <v>69</v>
      </c>
      <c r="S32" s="103">
        <v>3</v>
      </c>
      <c r="T32" s="103">
        <v>2</v>
      </c>
    </row>
    <row r="33" spans="1:20">
      <c r="A33" s="103">
        <v>201510</v>
      </c>
      <c r="B33" s="103">
        <v>510235</v>
      </c>
      <c r="C33" s="103" t="s">
        <v>50</v>
      </c>
      <c r="D33" s="103">
        <v>4</v>
      </c>
      <c r="E33" s="103">
        <v>37</v>
      </c>
      <c r="F33" s="103">
        <v>15</v>
      </c>
      <c r="G33" s="103" t="s">
        <v>23</v>
      </c>
      <c r="H33" s="103" t="s">
        <v>23</v>
      </c>
      <c r="I33" s="103">
        <v>0.217</v>
      </c>
      <c r="J33" s="103">
        <v>-1.526</v>
      </c>
      <c r="K33" s="103">
        <v>15.29</v>
      </c>
      <c r="L33" s="103">
        <v>3</v>
      </c>
      <c r="M33" s="103">
        <v>201502</v>
      </c>
      <c r="N33" s="103">
        <v>999999</v>
      </c>
      <c r="O33" s="103">
        <v>5</v>
      </c>
      <c r="P33" s="103">
        <v>2</v>
      </c>
      <c r="Q33" s="103">
        <v>1</v>
      </c>
      <c r="R33" s="103">
        <v>69</v>
      </c>
      <c r="S33" s="103">
        <v>3</v>
      </c>
      <c r="T33" s="103">
        <v>2</v>
      </c>
    </row>
    <row r="34" spans="1:20">
      <c r="A34" s="103">
        <v>201511</v>
      </c>
      <c r="B34" s="103">
        <v>510235</v>
      </c>
      <c r="C34" s="103" t="s">
        <v>50</v>
      </c>
      <c r="D34" s="103">
        <v>3</v>
      </c>
      <c r="E34" s="103">
        <v>37</v>
      </c>
      <c r="F34" s="103">
        <v>22</v>
      </c>
      <c r="G34" s="103" t="s">
        <v>22</v>
      </c>
      <c r="H34" s="103" t="s">
        <v>22</v>
      </c>
      <c r="I34" s="103">
        <v>0.31900000000000001</v>
      </c>
      <c r="J34" s="103">
        <v>-1.143</v>
      </c>
      <c r="K34" s="103">
        <v>15.29</v>
      </c>
      <c r="L34" s="103">
        <v>3</v>
      </c>
      <c r="M34" s="103">
        <v>201502</v>
      </c>
      <c r="N34" s="103">
        <v>999999</v>
      </c>
      <c r="O34" s="103">
        <v>5</v>
      </c>
      <c r="P34" s="103">
        <v>2</v>
      </c>
      <c r="Q34" s="103">
        <v>1</v>
      </c>
      <c r="R34" s="103">
        <v>69</v>
      </c>
      <c r="S34" s="103">
        <v>3</v>
      </c>
      <c r="T34" s="103">
        <v>2</v>
      </c>
    </row>
    <row r="35" spans="1:20">
      <c r="A35" s="103">
        <v>201501</v>
      </c>
      <c r="B35" s="103">
        <v>510235</v>
      </c>
      <c r="C35" s="103" t="s">
        <v>50</v>
      </c>
      <c r="D35" s="103">
        <v>3</v>
      </c>
      <c r="E35" s="103">
        <v>31</v>
      </c>
      <c r="F35" s="103">
        <v>10</v>
      </c>
      <c r="G35" s="103" t="s">
        <v>21</v>
      </c>
      <c r="H35" s="103" t="s">
        <v>21</v>
      </c>
      <c r="I35" s="103">
        <v>0.76900000000000002</v>
      </c>
      <c r="J35" s="103">
        <v>-0.26200000000000001</v>
      </c>
      <c r="K35" s="103">
        <v>84.71</v>
      </c>
      <c r="L35" s="103">
        <v>3</v>
      </c>
      <c r="M35" s="103">
        <v>201402</v>
      </c>
      <c r="N35" s="103">
        <v>201501</v>
      </c>
      <c r="O35" s="103">
        <v>13</v>
      </c>
      <c r="P35" s="103">
        <v>1</v>
      </c>
      <c r="Q35" s="103">
        <v>1</v>
      </c>
      <c r="R35" s="103">
        <v>13</v>
      </c>
      <c r="S35" s="103">
        <v>3</v>
      </c>
      <c r="T35" s="103">
        <v>1</v>
      </c>
    </row>
    <row r="36" spans="1:20">
      <c r="A36" s="103">
        <v>201502</v>
      </c>
      <c r="B36" s="103">
        <v>510235</v>
      </c>
      <c r="C36" s="103" t="s">
        <v>50</v>
      </c>
      <c r="D36" s="103">
        <v>3</v>
      </c>
      <c r="E36" s="103">
        <v>31</v>
      </c>
      <c r="F36" s="103">
        <v>10</v>
      </c>
      <c r="G36" s="103" t="s">
        <v>21</v>
      </c>
      <c r="H36" s="103" t="s">
        <v>21</v>
      </c>
      <c r="I36" s="103">
        <v>1</v>
      </c>
      <c r="J36" s="103">
        <v>0</v>
      </c>
      <c r="K36" s="103">
        <v>84.71</v>
      </c>
      <c r="L36" s="103">
        <v>3</v>
      </c>
      <c r="M36" s="103">
        <v>201502</v>
      </c>
      <c r="N36" s="103">
        <v>999999</v>
      </c>
      <c r="O36" s="103">
        <v>13</v>
      </c>
      <c r="P36" s="103">
        <v>1</v>
      </c>
      <c r="Q36" s="103">
        <v>1</v>
      </c>
      <c r="R36" s="103">
        <v>10</v>
      </c>
      <c r="S36" s="103">
        <v>3</v>
      </c>
      <c r="T36" s="103">
        <v>1</v>
      </c>
    </row>
    <row r="37" spans="1:20">
      <c r="A37" s="103">
        <v>201503</v>
      </c>
      <c r="B37" s="103">
        <v>510235</v>
      </c>
      <c r="C37" s="103" t="s">
        <v>50</v>
      </c>
      <c r="D37" s="103">
        <v>3</v>
      </c>
      <c r="E37" s="103">
        <v>31</v>
      </c>
      <c r="F37" s="103">
        <v>10</v>
      </c>
      <c r="G37" s="103" t="s">
        <v>21</v>
      </c>
      <c r="H37" s="103" t="s">
        <v>21</v>
      </c>
      <c r="I37" s="103">
        <v>1</v>
      </c>
      <c r="J37" s="103">
        <v>0</v>
      </c>
      <c r="K37" s="103">
        <v>84.71</v>
      </c>
      <c r="L37" s="103">
        <v>3</v>
      </c>
      <c r="M37" s="103">
        <v>201502</v>
      </c>
      <c r="N37" s="103">
        <v>999999</v>
      </c>
      <c r="O37" s="103">
        <v>13</v>
      </c>
      <c r="P37" s="103">
        <v>1</v>
      </c>
      <c r="Q37" s="103">
        <v>1</v>
      </c>
      <c r="R37" s="103">
        <v>10</v>
      </c>
      <c r="S37" s="103">
        <v>3</v>
      </c>
      <c r="T37" s="103">
        <v>1</v>
      </c>
    </row>
    <row r="38" spans="1:20">
      <c r="A38" s="103">
        <v>201504</v>
      </c>
      <c r="B38" s="103">
        <v>510235</v>
      </c>
      <c r="C38" s="103" t="s">
        <v>50</v>
      </c>
      <c r="D38" s="103">
        <v>3</v>
      </c>
      <c r="E38" s="103">
        <v>31</v>
      </c>
      <c r="F38" s="103">
        <v>10</v>
      </c>
      <c r="G38" s="103" t="s">
        <v>21</v>
      </c>
      <c r="H38" s="103" t="s">
        <v>21</v>
      </c>
      <c r="I38" s="103">
        <v>1</v>
      </c>
      <c r="J38" s="103">
        <v>0</v>
      </c>
      <c r="K38" s="103">
        <v>84.71</v>
      </c>
      <c r="L38" s="103">
        <v>3</v>
      </c>
      <c r="M38" s="103">
        <v>201502</v>
      </c>
      <c r="N38" s="103">
        <v>999999</v>
      </c>
      <c r="O38" s="103">
        <v>13</v>
      </c>
      <c r="P38" s="103">
        <v>1</v>
      </c>
      <c r="Q38" s="103">
        <v>1</v>
      </c>
      <c r="R38" s="103">
        <v>10</v>
      </c>
      <c r="S38" s="103">
        <v>3</v>
      </c>
      <c r="T38" s="103">
        <v>1</v>
      </c>
    </row>
    <row r="39" spans="1:20">
      <c r="A39" s="103">
        <v>201505</v>
      </c>
      <c r="B39" s="103">
        <v>510235</v>
      </c>
      <c r="C39" s="103" t="s">
        <v>50</v>
      </c>
      <c r="D39" s="103">
        <v>3</v>
      </c>
      <c r="E39" s="103">
        <v>31</v>
      </c>
      <c r="F39" s="103">
        <v>10</v>
      </c>
      <c r="G39" s="103" t="s">
        <v>21</v>
      </c>
      <c r="H39" s="103" t="s">
        <v>21</v>
      </c>
      <c r="I39" s="103">
        <v>1</v>
      </c>
      <c r="J39" s="103">
        <v>0</v>
      </c>
      <c r="K39" s="103">
        <v>84.71</v>
      </c>
      <c r="L39" s="103">
        <v>3</v>
      </c>
      <c r="M39" s="103">
        <v>201502</v>
      </c>
      <c r="N39" s="103">
        <v>999999</v>
      </c>
      <c r="O39" s="103">
        <v>13</v>
      </c>
      <c r="P39" s="103">
        <v>1</v>
      </c>
      <c r="Q39" s="103">
        <v>1</v>
      </c>
      <c r="R39" s="103">
        <v>10</v>
      </c>
      <c r="S39" s="103">
        <v>3</v>
      </c>
      <c r="T39" s="103">
        <v>1</v>
      </c>
    </row>
    <row r="40" spans="1:20">
      <c r="A40" s="103">
        <v>201506</v>
      </c>
      <c r="B40" s="103">
        <v>510235</v>
      </c>
      <c r="C40" s="103" t="s">
        <v>50</v>
      </c>
      <c r="D40" s="103">
        <v>3</v>
      </c>
      <c r="E40" s="103">
        <v>31</v>
      </c>
      <c r="F40" s="103">
        <v>10</v>
      </c>
      <c r="G40" s="103" t="s">
        <v>21</v>
      </c>
      <c r="H40" s="103" t="s">
        <v>21</v>
      </c>
      <c r="I40" s="103">
        <v>1</v>
      </c>
      <c r="J40" s="103">
        <v>0</v>
      </c>
      <c r="K40" s="103">
        <v>84.71</v>
      </c>
      <c r="L40" s="103">
        <v>3</v>
      </c>
      <c r="M40" s="103">
        <v>201502</v>
      </c>
      <c r="N40" s="103">
        <v>999999</v>
      </c>
      <c r="O40" s="103">
        <v>13</v>
      </c>
      <c r="P40" s="103">
        <v>1</v>
      </c>
      <c r="Q40" s="103">
        <v>1</v>
      </c>
      <c r="R40" s="103">
        <v>10</v>
      </c>
      <c r="S40" s="103">
        <v>3</v>
      </c>
      <c r="T40" s="103">
        <v>1</v>
      </c>
    </row>
    <row r="41" spans="1:20">
      <c r="A41" s="103">
        <v>201507</v>
      </c>
      <c r="B41" s="103">
        <v>510235</v>
      </c>
      <c r="C41" s="103" t="s">
        <v>50</v>
      </c>
      <c r="D41" s="103">
        <v>3</v>
      </c>
      <c r="E41" s="103">
        <v>31</v>
      </c>
      <c r="F41" s="103">
        <v>10</v>
      </c>
      <c r="G41" s="103" t="s">
        <v>21</v>
      </c>
      <c r="H41" s="103" t="s">
        <v>21</v>
      </c>
      <c r="I41" s="103">
        <v>1</v>
      </c>
      <c r="J41" s="103">
        <v>0</v>
      </c>
      <c r="K41" s="103">
        <v>84.71</v>
      </c>
      <c r="L41" s="103">
        <v>3</v>
      </c>
      <c r="M41" s="103">
        <v>201502</v>
      </c>
      <c r="N41" s="103">
        <v>999999</v>
      </c>
      <c r="O41" s="103">
        <v>13</v>
      </c>
      <c r="P41" s="103">
        <v>1</v>
      </c>
      <c r="Q41" s="103">
        <v>1</v>
      </c>
      <c r="R41" s="103">
        <v>10</v>
      </c>
      <c r="S41" s="103">
        <v>3</v>
      </c>
      <c r="T41" s="103">
        <v>1</v>
      </c>
    </row>
    <row r="42" spans="1:20">
      <c r="A42" s="103">
        <v>201508</v>
      </c>
      <c r="B42" s="103">
        <v>510235</v>
      </c>
      <c r="C42" s="103" t="s">
        <v>50</v>
      </c>
      <c r="D42" s="103">
        <v>3</v>
      </c>
      <c r="E42" s="103">
        <v>31</v>
      </c>
      <c r="F42" s="103">
        <v>10</v>
      </c>
      <c r="G42" s="103" t="s">
        <v>21</v>
      </c>
      <c r="H42" s="103" t="s">
        <v>21</v>
      </c>
      <c r="I42" s="103">
        <v>1</v>
      </c>
      <c r="J42" s="103">
        <v>0</v>
      </c>
      <c r="K42" s="103">
        <v>84.71</v>
      </c>
      <c r="L42" s="103">
        <v>3</v>
      </c>
      <c r="M42" s="103">
        <v>201502</v>
      </c>
      <c r="N42" s="103">
        <v>999999</v>
      </c>
      <c r="O42" s="103">
        <v>13</v>
      </c>
      <c r="P42" s="103">
        <v>1</v>
      </c>
      <c r="Q42" s="103">
        <v>1</v>
      </c>
      <c r="R42" s="103">
        <v>10</v>
      </c>
      <c r="S42" s="103">
        <v>3</v>
      </c>
      <c r="T42" s="103">
        <v>1</v>
      </c>
    </row>
    <row r="43" spans="1:20">
      <c r="A43" s="103">
        <v>201509</v>
      </c>
      <c r="B43" s="103">
        <v>510235</v>
      </c>
      <c r="C43" s="103" t="s">
        <v>50</v>
      </c>
      <c r="D43" s="103">
        <v>3</v>
      </c>
      <c r="E43" s="103">
        <v>31</v>
      </c>
      <c r="F43" s="103">
        <v>8</v>
      </c>
      <c r="G43" s="103" t="s">
        <v>22</v>
      </c>
      <c r="H43" s="103" t="s">
        <v>22</v>
      </c>
      <c r="I43" s="103">
        <v>0.8</v>
      </c>
      <c r="J43" s="103">
        <v>-0.223</v>
      </c>
      <c r="K43" s="103">
        <v>84.71</v>
      </c>
      <c r="L43" s="103">
        <v>3</v>
      </c>
      <c r="M43" s="103">
        <v>201502</v>
      </c>
      <c r="N43" s="103">
        <v>999999</v>
      </c>
      <c r="O43" s="103">
        <v>13</v>
      </c>
      <c r="P43" s="103">
        <v>1</v>
      </c>
      <c r="Q43" s="103">
        <v>1</v>
      </c>
      <c r="R43" s="103">
        <v>10</v>
      </c>
      <c r="S43" s="103">
        <v>3</v>
      </c>
      <c r="T43" s="103">
        <v>1</v>
      </c>
    </row>
    <row r="44" spans="1:20">
      <c r="A44" s="103">
        <v>201510</v>
      </c>
      <c r="B44" s="103">
        <v>510235</v>
      </c>
      <c r="C44" s="103" t="s">
        <v>50</v>
      </c>
      <c r="D44" s="103">
        <v>3</v>
      </c>
      <c r="E44" s="103">
        <v>31</v>
      </c>
      <c r="F44" s="103">
        <v>8</v>
      </c>
      <c r="G44" s="103" t="s">
        <v>21</v>
      </c>
      <c r="H44" s="103" t="s">
        <v>21</v>
      </c>
      <c r="I44" s="103">
        <v>0.8</v>
      </c>
      <c r="J44" s="103">
        <v>-0.223</v>
      </c>
      <c r="K44" s="103">
        <v>84.71</v>
      </c>
      <c r="L44" s="103">
        <v>3</v>
      </c>
      <c r="M44" s="103">
        <v>201502</v>
      </c>
      <c r="N44" s="103">
        <v>999999</v>
      </c>
      <c r="O44" s="103">
        <v>13</v>
      </c>
      <c r="P44" s="103">
        <v>1</v>
      </c>
      <c r="Q44" s="103">
        <v>1</v>
      </c>
      <c r="R44" s="103">
        <v>10</v>
      </c>
      <c r="S44" s="103">
        <v>3</v>
      </c>
      <c r="T44" s="103">
        <v>1</v>
      </c>
    </row>
    <row r="45" spans="1:20">
      <c r="A45" s="103">
        <v>201511</v>
      </c>
      <c r="B45" s="103">
        <v>510235</v>
      </c>
      <c r="C45" s="103" t="s">
        <v>50</v>
      </c>
      <c r="D45" s="103">
        <v>3</v>
      </c>
      <c r="E45" s="103">
        <v>31</v>
      </c>
      <c r="F45" s="103">
        <v>8</v>
      </c>
      <c r="G45" s="103" t="s">
        <v>21</v>
      </c>
      <c r="H45" s="103" t="s">
        <v>21</v>
      </c>
      <c r="I45" s="103">
        <v>0.8</v>
      </c>
      <c r="J45" s="103">
        <v>-0.223</v>
      </c>
      <c r="K45" s="103">
        <v>84.71</v>
      </c>
      <c r="L45" s="103">
        <v>3</v>
      </c>
      <c r="M45" s="103">
        <v>201502</v>
      </c>
      <c r="N45" s="103">
        <v>999999</v>
      </c>
      <c r="O45" s="103">
        <v>13</v>
      </c>
      <c r="P45" s="103">
        <v>1</v>
      </c>
      <c r="Q45" s="103">
        <v>1</v>
      </c>
      <c r="R45" s="103">
        <v>10</v>
      </c>
      <c r="S45" s="103">
        <v>3</v>
      </c>
      <c r="T45" s="103">
        <v>1</v>
      </c>
    </row>
    <row r="46" spans="1:20">
      <c r="A46" s="103">
        <v>201501</v>
      </c>
      <c r="B46" s="103">
        <v>510235</v>
      </c>
      <c r="C46" s="103" t="s">
        <v>50</v>
      </c>
      <c r="D46" s="103">
        <v>3</v>
      </c>
      <c r="E46" s="103">
        <v>88</v>
      </c>
      <c r="F46" s="103">
        <v>9</v>
      </c>
      <c r="G46" s="103" t="s">
        <v>22</v>
      </c>
      <c r="H46" s="103" t="s">
        <v>22</v>
      </c>
      <c r="I46" s="103">
        <v>1.8</v>
      </c>
      <c r="J46" s="103">
        <v>0.58799999999999997</v>
      </c>
      <c r="K46" s="103">
        <v>84.71</v>
      </c>
      <c r="L46" s="103">
        <v>3</v>
      </c>
      <c r="M46" s="103">
        <v>201402</v>
      </c>
      <c r="N46" s="103">
        <v>201501</v>
      </c>
      <c r="O46" s="103">
        <v>6</v>
      </c>
      <c r="P46" s="103">
        <v>1</v>
      </c>
      <c r="Q46" s="103">
        <v>1</v>
      </c>
      <c r="R46" s="103">
        <v>5</v>
      </c>
      <c r="S46" s="103">
        <v>3</v>
      </c>
      <c r="T46" s="103">
        <v>1</v>
      </c>
    </row>
    <row r="47" spans="1:20">
      <c r="A47" s="103">
        <v>201502</v>
      </c>
      <c r="B47" s="103">
        <v>510235</v>
      </c>
      <c r="C47" s="103" t="s">
        <v>50</v>
      </c>
      <c r="D47" s="103">
        <v>3</v>
      </c>
      <c r="E47" s="103">
        <v>88</v>
      </c>
      <c r="F47" s="103">
        <v>9</v>
      </c>
      <c r="G47" s="103" t="s">
        <v>21</v>
      </c>
      <c r="H47" s="103" t="s">
        <v>21</v>
      </c>
      <c r="I47" s="103">
        <v>1</v>
      </c>
      <c r="J47" s="103">
        <v>0</v>
      </c>
      <c r="K47" s="103">
        <v>84.71</v>
      </c>
      <c r="L47" s="103">
        <v>3</v>
      </c>
      <c r="M47" s="103">
        <v>201502</v>
      </c>
      <c r="N47" s="103">
        <v>999999</v>
      </c>
      <c r="O47" s="103">
        <v>6</v>
      </c>
      <c r="P47" s="103">
        <v>1</v>
      </c>
      <c r="Q47" s="103">
        <v>1</v>
      </c>
      <c r="R47" s="103">
        <v>9</v>
      </c>
      <c r="S47" s="103">
        <v>3</v>
      </c>
      <c r="T47" s="103">
        <v>1</v>
      </c>
    </row>
    <row r="48" spans="1:20">
      <c r="A48" s="103">
        <v>201503</v>
      </c>
      <c r="B48" s="103">
        <v>510235</v>
      </c>
      <c r="C48" s="103" t="s">
        <v>50</v>
      </c>
      <c r="D48" s="103">
        <v>3</v>
      </c>
      <c r="E48" s="103">
        <v>88</v>
      </c>
      <c r="F48" s="103">
        <v>9</v>
      </c>
      <c r="G48" s="103" t="s">
        <v>21</v>
      </c>
      <c r="H48" s="103" t="s">
        <v>21</v>
      </c>
      <c r="I48" s="103">
        <v>1</v>
      </c>
      <c r="J48" s="103">
        <v>0</v>
      </c>
      <c r="K48" s="103">
        <v>84.71</v>
      </c>
      <c r="L48" s="103">
        <v>3</v>
      </c>
      <c r="M48" s="103">
        <v>201502</v>
      </c>
      <c r="N48" s="103">
        <v>999999</v>
      </c>
      <c r="O48" s="103">
        <v>6</v>
      </c>
      <c r="P48" s="103">
        <v>1</v>
      </c>
      <c r="Q48" s="103">
        <v>1</v>
      </c>
      <c r="R48" s="103">
        <v>9</v>
      </c>
      <c r="S48" s="103">
        <v>3</v>
      </c>
      <c r="T48" s="103">
        <v>1</v>
      </c>
    </row>
    <row r="49" spans="1:20">
      <c r="A49" s="103">
        <v>201504</v>
      </c>
      <c r="B49" s="103">
        <v>510235</v>
      </c>
      <c r="C49" s="103" t="s">
        <v>50</v>
      </c>
      <c r="D49" s="103">
        <v>3</v>
      </c>
      <c r="E49" s="103">
        <v>88</v>
      </c>
      <c r="F49" s="103">
        <v>9</v>
      </c>
      <c r="G49" s="103" t="s">
        <v>21</v>
      </c>
      <c r="H49" s="103" t="s">
        <v>21</v>
      </c>
      <c r="I49" s="103">
        <v>1</v>
      </c>
      <c r="J49" s="103">
        <v>0</v>
      </c>
      <c r="K49" s="103">
        <v>84.71</v>
      </c>
      <c r="L49" s="103">
        <v>3</v>
      </c>
      <c r="M49" s="103">
        <v>201502</v>
      </c>
      <c r="N49" s="103">
        <v>999999</v>
      </c>
      <c r="O49" s="103">
        <v>6</v>
      </c>
      <c r="P49" s="103">
        <v>1</v>
      </c>
      <c r="Q49" s="103">
        <v>1</v>
      </c>
      <c r="R49" s="103">
        <v>9</v>
      </c>
      <c r="S49" s="103">
        <v>3</v>
      </c>
      <c r="T49" s="103">
        <v>1</v>
      </c>
    </row>
    <row r="50" spans="1:20">
      <c r="A50" s="103">
        <v>201505</v>
      </c>
      <c r="B50" s="103">
        <v>510235</v>
      </c>
      <c r="C50" s="103" t="s">
        <v>50</v>
      </c>
      <c r="D50" s="103">
        <v>3</v>
      </c>
      <c r="E50" s="103">
        <v>88</v>
      </c>
      <c r="F50" s="103">
        <v>9</v>
      </c>
      <c r="G50" s="103" t="s">
        <v>21</v>
      </c>
      <c r="H50" s="103" t="s">
        <v>21</v>
      </c>
      <c r="I50" s="103">
        <v>1</v>
      </c>
      <c r="J50" s="103">
        <v>0</v>
      </c>
      <c r="K50" s="103">
        <v>84.71</v>
      </c>
      <c r="L50" s="103">
        <v>3</v>
      </c>
      <c r="M50" s="103">
        <v>201502</v>
      </c>
      <c r="N50" s="103">
        <v>999999</v>
      </c>
      <c r="O50" s="103">
        <v>6</v>
      </c>
      <c r="P50" s="103">
        <v>1</v>
      </c>
      <c r="Q50" s="103">
        <v>1</v>
      </c>
      <c r="R50" s="103">
        <v>9</v>
      </c>
      <c r="S50" s="103">
        <v>3</v>
      </c>
      <c r="T50" s="103">
        <v>1</v>
      </c>
    </row>
    <row r="51" spans="1:20">
      <c r="A51" s="103">
        <v>201506</v>
      </c>
      <c r="B51" s="103">
        <v>510235</v>
      </c>
      <c r="C51" s="103" t="s">
        <v>50</v>
      </c>
      <c r="D51" s="103">
        <v>3</v>
      </c>
      <c r="E51" s="103">
        <v>88</v>
      </c>
      <c r="F51" s="103">
        <v>9</v>
      </c>
      <c r="G51" s="103" t="s">
        <v>21</v>
      </c>
      <c r="H51" s="103" t="s">
        <v>21</v>
      </c>
      <c r="I51" s="103">
        <v>1</v>
      </c>
      <c r="J51" s="103">
        <v>0</v>
      </c>
      <c r="K51" s="103">
        <v>84.71</v>
      </c>
      <c r="L51" s="103">
        <v>3</v>
      </c>
      <c r="M51" s="103">
        <v>201502</v>
      </c>
      <c r="N51" s="103">
        <v>999999</v>
      </c>
      <c r="O51" s="103">
        <v>6</v>
      </c>
      <c r="P51" s="103">
        <v>1</v>
      </c>
      <c r="Q51" s="103">
        <v>1</v>
      </c>
      <c r="R51" s="103">
        <v>9</v>
      </c>
      <c r="S51" s="103">
        <v>3</v>
      </c>
      <c r="T51" s="103">
        <v>1</v>
      </c>
    </row>
    <row r="52" spans="1:20">
      <c r="A52" s="103">
        <v>201507</v>
      </c>
      <c r="B52" s="103">
        <v>510235</v>
      </c>
      <c r="C52" s="103" t="s">
        <v>50</v>
      </c>
      <c r="D52" s="103">
        <v>3</v>
      </c>
      <c r="E52" s="103">
        <v>88</v>
      </c>
      <c r="F52" s="103">
        <v>9</v>
      </c>
      <c r="G52" s="103" t="s">
        <v>21</v>
      </c>
      <c r="H52" s="103" t="s">
        <v>21</v>
      </c>
      <c r="I52" s="103">
        <v>1</v>
      </c>
      <c r="J52" s="103">
        <v>0</v>
      </c>
      <c r="K52" s="103">
        <v>84.71</v>
      </c>
      <c r="L52" s="103">
        <v>3</v>
      </c>
      <c r="M52" s="103">
        <v>201502</v>
      </c>
      <c r="N52" s="103">
        <v>999999</v>
      </c>
      <c r="O52" s="103">
        <v>6</v>
      </c>
      <c r="P52" s="103">
        <v>1</v>
      </c>
      <c r="Q52" s="103">
        <v>1</v>
      </c>
      <c r="R52" s="103">
        <v>9</v>
      </c>
      <c r="S52" s="103">
        <v>3</v>
      </c>
      <c r="T52" s="103">
        <v>1</v>
      </c>
    </row>
    <row r="53" spans="1:20">
      <c r="A53" s="103">
        <v>201508</v>
      </c>
      <c r="B53" s="103">
        <v>510235</v>
      </c>
      <c r="C53" s="103" t="s">
        <v>50</v>
      </c>
      <c r="D53" s="103">
        <v>3</v>
      </c>
      <c r="E53" s="103">
        <v>88</v>
      </c>
      <c r="F53" s="103">
        <v>11</v>
      </c>
      <c r="G53" s="103" t="s">
        <v>22</v>
      </c>
      <c r="H53" s="103" t="s">
        <v>22</v>
      </c>
      <c r="I53" s="103">
        <v>1.222</v>
      </c>
      <c r="J53" s="103">
        <v>0.20100000000000001</v>
      </c>
      <c r="K53" s="103">
        <v>84.71</v>
      </c>
      <c r="L53" s="103">
        <v>3</v>
      </c>
      <c r="M53" s="103">
        <v>201502</v>
      </c>
      <c r="N53" s="103">
        <v>999999</v>
      </c>
      <c r="O53" s="103">
        <v>6</v>
      </c>
      <c r="P53" s="103">
        <v>1</v>
      </c>
      <c r="Q53" s="103">
        <v>1</v>
      </c>
      <c r="R53" s="103">
        <v>9</v>
      </c>
      <c r="S53" s="103">
        <v>3</v>
      </c>
      <c r="T53" s="103">
        <v>1</v>
      </c>
    </row>
    <row r="54" spans="1:20">
      <c r="A54" s="103">
        <v>201509</v>
      </c>
      <c r="B54" s="103">
        <v>510235</v>
      </c>
      <c r="C54" s="103" t="s">
        <v>50</v>
      </c>
      <c r="D54" s="103">
        <v>3</v>
      </c>
      <c r="E54" s="103">
        <v>88</v>
      </c>
      <c r="F54" s="103">
        <v>11</v>
      </c>
      <c r="G54" s="103" t="s">
        <v>21</v>
      </c>
      <c r="H54" s="103" t="s">
        <v>21</v>
      </c>
      <c r="I54" s="103">
        <v>1.222</v>
      </c>
      <c r="J54" s="103">
        <v>0.20100000000000001</v>
      </c>
      <c r="K54" s="103">
        <v>84.71</v>
      </c>
      <c r="L54" s="103">
        <v>3</v>
      </c>
      <c r="M54" s="103">
        <v>201502</v>
      </c>
      <c r="N54" s="103">
        <v>999999</v>
      </c>
      <c r="O54" s="103">
        <v>6</v>
      </c>
      <c r="P54" s="103">
        <v>1</v>
      </c>
      <c r="Q54" s="103">
        <v>1</v>
      </c>
      <c r="R54" s="103">
        <v>9</v>
      </c>
      <c r="S54" s="103">
        <v>3</v>
      </c>
      <c r="T54" s="103">
        <v>1</v>
      </c>
    </row>
    <row r="55" spans="1:20">
      <c r="A55" s="103">
        <v>201510</v>
      </c>
      <c r="B55" s="103">
        <v>510235</v>
      </c>
      <c r="C55" s="103" t="s">
        <v>50</v>
      </c>
      <c r="D55" s="103">
        <v>3</v>
      </c>
      <c r="E55" s="103">
        <v>88</v>
      </c>
      <c r="F55" s="103">
        <v>11</v>
      </c>
      <c r="G55" s="103" t="s">
        <v>21</v>
      </c>
      <c r="H55" s="103" t="s">
        <v>21</v>
      </c>
      <c r="I55" s="103">
        <v>1.222</v>
      </c>
      <c r="J55" s="103">
        <v>0.20100000000000001</v>
      </c>
      <c r="K55" s="103">
        <v>84.71</v>
      </c>
      <c r="L55" s="103">
        <v>3</v>
      </c>
      <c r="M55" s="103">
        <v>201502</v>
      </c>
      <c r="N55" s="103">
        <v>999999</v>
      </c>
      <c r="O55" s="103">
        <v>6</v>
      </c>
      <c r="P55" s="103">
        <v>1</v>
      </c>
      <c r="Q55" s="103">
        <v>1</v>
      </c>
      <c r="R55" s="103">
        <v>9</v>
      </c>
      <c r="S55" s="103">
        <v>3</v>
      </c>
      <c r="T55" s="103">
        <v>1</v>
      </c>
    </row>
    <row r="56" spans="1:20">
      <c r="A56" s="103">
        <v>201511</v>
      </c>
      <c r="B56" s="103">
        <v>510235</v>
      </c>
      <c r="C56" s="103" t="s">
        <v>50</v>
      </c>
      <c r="D56" s="103">
        <v>3</v>
      </c>
      <c r="E56" s="103">
        <v>88</v>
      </c>
      <c r="F56" s="103">
        <v>9</v>
      </c>
      <c r="G56" s="103" t="s">
        <v>22</v>
      </c>
      <c r="H56" s="103" t="s">
        <v>22</v>
      </c>
      <c r="I56" s="103">
        <v>1</v>
      </c>
      <c r="J56" s="103">
        <v>0</v>
      </c>
      <c r="K56" s="103">
        <v>84.71</v>
      </c>
      <c r="L56" s="103">
        <v>3</v>
      </c>
      <c r="M56" s="103">
        <v>201502</v>
      </c>
      <c r="N56" s="103">
        <v>999999</v>
      </c>
      <c r="O56" s="103">
        <v>6</v>
      </c>
      <c r="P56" s="103">
        <v>1</v>
      </c>
      <c r="Q56" s="103">
        <v>1</v>
      </c>
      <c r="R56" s="103">
        <v>9</v>
      </c>
      <c r="S56" s="103">
        <v>3</v>
      </c>
      <c r="T56" s="103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U74"/>
  <sheetViews>
    <sheetView zoomScale="70" zoomScaleNormal="70" workbookViewId="0"/>
  </sheetViews>
  <sheetFormatPr defaultRowHeight="15"/>
  <cols>
    <col min="1" max="1" width="9.140625" style="2"/>
    <col min="2" max="2" width="16.42578125" style="2" customWidth="1"/>
    <col min="3" max="7" width="21.42578125" style="2" customWidth="1"/>
    <col min="8" max="8" width="16.5703125" style="2" customWidth="1"/>
    <col min="9" max="14" width="18.42578125" style="2" customWidth="1"/>
    <col min="15" max="20" width="13.42578125" style="2" customWidth="1"/>
    <col min="21" max="16384" width="9.140625" style="2"/>
  </cols>
  <sheetData>
    <row r="2" spans="2:15">
      <c r="B2" s="2" t="s">
        <v>62</v>
      </c>
    </row>
    <row r="6" spans="2:15" ht="15.75" thickBot="1">
      <c r="B6" s="1" t="s">
        <v>39</v>
      </c>
      <c r="D6" s="3"/>
      <c r="E6" s="3"/>
      <c r="F6" s="3"/>
    </row>
    <row r="7" spans="2:15" ht="15.75" thickBot="1">
      <c r="B7" s="107" t="s">
        <v>24</v>
      </c>
      <c r="C7" s="108"/>
      <c r="D7" s="4"/>
      <c r="E7" s="122" t="s">
        <v>49</v>
      </c>
      <c r="F7" s="123"/>
      <c r="G7" s="4"/>
      <c r="I7" s="5" t="s">
        <v>28</v>
      </c>
      <c r="J7" s="6" t="s">
        <v>36</v>
      </c>
      <c r="K7" s="6" t="s">
        <v>37</v>
      </c>
      <c r="L7" s="6" t="s">
        <v>38</v>
      </c>
      <c r="M7" s="107" t="s">
        <v>46</v>
      </c>
      <c r="N7" s="108"/>
    </row>
    <row r="8" spans="2:15">
      <c r="B8" s="7">
        <v>201501</v>
      </c>
      <c r="C8" s="54">
        <f>AVERAGE(C64:G64)*100</f>
        <v>100</v>
      </c>
      <c r="D8" s="8"/>
      <c r="E8" s="134" t="s">
        <v>55</v>
      </c>
      <c r="F8" s="135"/>
      <c r="G8" s="8"/>
      <c r="I8" s="7">
        <v>201502</v>
      </c>
      <c r="J8" s="57">
        <f t="shared" ref="J8:J17" si="0">ABS(C9-C23)</f>
        <v>0</v>
      </c>
      <c r="K8" s="58">
        <f t="shared" ref="K8:K17" si="1">ABS(C9-C37)</f>
        <v>0</v>
      </c>
      <c r="L8" s="59">
        <f t="shared" ref="L8:L17" si="2">ABS(C23-C37)</f>
        <v>0</v>
      </c>
      <c r="M8" s="126">
        <f t="shared" ref="M8:M17" si="3">MAX(J8:L8)</f>
        <v>0</v>
      </c>
      <c r="N8" s="127"/>
      <c r="O8" s="2" t="str">
        <f t="shared" ref="O8:O15" si="4">IF($M$18=M8,"*",IF(M8=$M$19,"**",""))</f>
        <v>**</v>
      </c>
    </row>
    <row r="9" spans="2:15">
      <c r="B9" s="10">
        <v>201502</v>
      </c>
      <c r="C9" s="55">
        <f>AVERAGE(C65:G65)*100</f>
        <v>100</v>
      </c>
      <c r="D9" s="8"/>
      <c r="E9" s="124" t="s">
        <v>56</v>
      </c>
      <c r="F9" s="125"/>
      <c r="G9" s="8"/>
      <c r="I9" s="10">
        <v>201503</v>
      </c>
      <c r="J9" s="60">
        <f t="shared" si="0"/>
        <v>1.0061768187341613E-2</v>
      </c>
      <c r="K9" s="61">
        <f t="shared" si="1"/>
        <v>0.27005534186994851</v>
      </c>
      <c r="L9" s="62">
        <f t="shared" si="2"/>
        <v>0.28011711005729012</v>
      </c>
      <c r="M9" s="128">
        <f t="shared" si="3"/>
        <v>0.28011711005729012</v>
      </c>
      <c r="N9" s="129"/>
      <c r="O9" s="2" t="str">
        <f t="shared" si="4"/>
        <v/>
      </c>
    </row>
    <row r="10" spans="2:15">
      <c r="B10" s="12">
        <v>201503</v>
      </c>
      <c r="C10" s="54">
        <f t="shared" ref="C10:C18" si="5">AVERAGE(C66:G66)*100</f>
        <v>99.298245614035082</v>
      </c>
      <c r="D10" s="8"/>
      <c r="E10" s="109" t="s">
        <v>57</v>
      </c>
      <c r="F10" s="110"/>
      <c r="G10" s="8"/>
      <c r="I10" s="12">
        <v>201504</v>
      </c>
      <c r="J10" s="63">
        <f t="shared" si="0"/>
        <v>1.0061768187341613E-2</v>
      </c>
      <c r="K10" s="64">
        <f t="shared" si="1"/>
        <v>0.27005534186994851</v>
      </c>
      <c r="L10" s="59">
        <f t="shared" si="2"/>
        <v>0.28011711005729012</v>
      </c>
      <c r="M10" s="118">
        <f t="shared" si="3"/>
        <v>0.28011711005729012</v>
      </c>
      <c r="N10" s="119"/>
      <c r="O10" s="2" t="str">
        <f t="shared" si="4"/>
        <v/>
      </c>
    </row>
    <row r="11" spans="2:15">
      <c r="B11" s="10">
        <v>201504</v>
      </c>
      <c r="C11" s="55">
        <f t="shared" si="5"/>
        <v>99.298245614035082</v>
      </c>
      <c r="D11" s="8"/>
      <c r="E11" s="124" t="s">
        <v>58</v>
      </c>
      <c r="F11" s="125"/>
      <c r="G11" s="8"/>
      <c r="I11" s="10">
        <v>201505</v>
      </c>
      <c r="J11" s="60">
        <f t="shared" si="0"/>
        <v>1.0176067766806796E-2</v>
      </c>
      <c r="K11" s="61">
        <f t="shared" si="1"/>
        <v>0.28549452906223394</v>
      </c>
      <c r="L11" s="62">
        <f t="shared" si="2"/>
        <v>0.29567059682904073</v>
      </c>
      <c r="M11" s="128">
        <f t="shared" si="3"/>
        <v>0.29567059682904073</v>
      </c>
      <c r="N11" s="129"/>
      <c r="O11" s="2" t="str">
        <f t="shared" si="4"/>
        <v/>
      </c>
    </row>
    <row r="12" spans="2:15" ht="15.75" thickBot="1">
      <c r="B12" s="12">
        <v>201505</v>
      </c>
      <c r="C12" s="54">
        <f t="shared" si="5"/>
        <v>99.313642072849561</v>
      </c>
      <c r="D12" s="8"/>
      <c r="E12" s="136" t="s">
        <v>59</v>
      </c>
      <c r="F12" s="137"/>
      <c r="G12" s="8"/>
      <c r="I12" s="12">
        <v>201506</v>
      </c>
      <c r="J12" s="63">
        <f t="shared" si="0"/>
        <v>1.0061768187341613E-2</v>
      </c>
      <c r="K12" s="64">
        <f t="shared" si="1"/>
        <v>0.27005534186994851</v>
      </c>
      <c r="L12" s="59">
        <f t="shared" si="2"/>
        <v>0.28011711005729012</v>
      </c>
      <c r="M12" s="118">
        <f t="shared" si="3"/>
        <v>0.28011711005729012</v>
      </c>
      <c r="N12" s="119"/>
      <c r="O12" s="2" t="str">
        <f t="shared" si="4"/>
        <v/>
      </c>
    </row>
    <row r="13" spans="2:15">
      <c r="B13" s="10">
        <v>201506</v>
      </c>
      <c r="C13" s="55">
        <f t="shared" si="5"/>
        <v>99.298245614035082</v>
      </c>
      <c r="D13" s="8"/>
      <c r="E13" s="8"/>
      <c r="F13" s="8"/>
      <c r="G13" s="8"/>
      <c r="I13" s="10">
        <v>201507</v>
      </c>
      <c r="J13" s="60">
        <f t="shared" si="0"/>
        <v>8.0888542969148602E-4</v>
      </c>
      <c r="K13" s="61">
        <f t="shared" si="1"/>
        <v>7.7158669105699573E-2</v>
      </c>
      <c r="L13" s="62">
        <f t="shared" si="2"/>
        <v>7.7967554535391059E-2</v>
      </c>
      <c r="M13" s="128">
        <f t="shared" si="3"/>
        <v>7.7967554535391059E-2</v>
      </c>
      <c r="N13" s="129"/>
      <c r="O13" s="2" t="str">
        <f t="shared" si="4"/>
        <v/>
      </c>
    </row>
    <row r="14" spans="2:15">
      <c r="B14" s="12">
        <v>201507</v>
      </c>
      <c r="C14" s="54">
        <f t="shared" si="5"/>
        <v>99.799498746867172</v>
      </c>
      <c r="D14" s="8"/>
      <c r="E14" s="8"/>
      <c r="F14" s="8"/>
      <c r="G14" s="8"/>
      <c r="I14" s="12">
        <v>201508</v>
      </c>
      <c r="J14" s="63">
        <f t="shared" si="0"/>
        <v>8.0888542969148602E-4</v>
      </c>
      <c r="K14" s="64">
        <f t="shared" si="1"/>
        <v>7.7158669105699573E-2</v>
      </c>
      <c r="L14" s="59">
        <f t="shared" si="2"/>
        <v>7.7967554535391059E-2</v>
      </c>
      <c r="M14" s="118">
        <f t="shared" si="3"/>
        <v>7.7967554535391059E-2</v>
      </c>
      <c r="N14" s="119"/>
      <c r="O14" s="2" t="str">
        <f t="shared" si="4"/>
        <v/>
      </c>
    </row>
    <row r="15" spans="2:15">
      <c r="B15" s="10">
        <v>201508</v>
      </c>
      <c r="C15" s="55">
        <f t="shared" si="5"/>
        <v>99.799498746867172</v>
      </c>
      <c r="D15" s="8"/>
      <c r="E15" s="8"/>
      <c r="F15" s="8"/>
      <c r="G15" s="8"/>
      <c r="I15" s="10">
        <v>201509</v>
      </c>
      <c r="J15" s="60">
        <f t="shared" si="0"/>
        <v>8.0888542969148602E-4</v>
      </c>
      <c r="K15" s="61">
        <f t="shared" si="1"/>
        <v>7.7158669105699573E-2</v>
      </c>
      <c r="L15" s="62">
        <f t="shared" si="2"/>
        <v>7.7967554535391059E-2</v>
      </c>
      <c r="M15" s="128">
        <f t="shared" si="3"/>
        <v>7.7967554535391059E-2</v>
      </c>
      <c r="N15" s="129"/>
      <c r="O15" s="2" t="str">
        <f t="shared" si="4"/>
        <v/>
      </c>
    </row>
    <row r="16" spans="2:15">
      <c r="B16" s="12">
        <v>201509</v>
      </c>
      <c r="C16" s="54">
        <f t="shared" si="5"/>
        <v>99.799498746867172</v>
      </c>
      <c r="D16" s="8"/>
      <c r="E16" s="8"/>
      <c r="F16" s="8"/>
      <c r="G16" s="8"/>
      <c r="I16" s="12">
        <v>201510</v>
      </c>
      <c r="J16" s="63">
        <f t="shared" si="0"/>
        <v>1.4905217927307035E-2</v>
      </c>
      <c r="K16" s="64">
        <f t="shared" si="1"/>
        <v>0.32792434369922319</v>
      </c>
      <c r="L16" s="59">
        <f t="shared" si="2"/>
        <v>0.34282956162653022</v>
      </c>
      <c r="M16" s="118">
        <f t="shared" si="3"/>
        <v>0.34282956162653022</v>
      </c>
      <c r="N16" s="119"/>
      <c r="O16" s="2" t="str">
        <f>IF($M$18=M16,"*",IF(M16=$M$19,"**",""))</f>
        <v>*</v>
      </c>
    </row>
    <row r="17" spans="2:21" ht="15.75" thickBot="1">
      <c r="B17" s="10">
        <v>201510</v>
      </c>
      <c r="C17" s="55">
        <f t="shared" si="5"/>
        <v>99.147869674185458</v>
      </c>
      <c r="D17" s="8"/>
      <c r="E17" s="8"/>
      <c r="F17" s="8"/>
      <c r="G17" s="8"/>
      <c r="I17" s="13">
        <v>201511</v>
      </c>
      <c r="J17" s="65">
        <f t="shared" si="0"/>
        <v>1.4905217927307035E-2</v>
      </c>
      <c r="K17" s="66">
        <f t="shared" si="1"/>
        <v>0.32792434369922319</v>
      </c>
      <c r="L17" s="67">
        <f t="shared" si="2"/>
        <v>0.34282956162653022</v>
      </c>
      <c r="M17" s="120">
        <f t="shared" si="3"/>
        <v>0.34282956162653022</v>
      </c>
      <c r="N17" s="121"/>
      <c r="O17" s="2" t="str">
        <f>IF($M$18=M17,"*",IF(M17=$M$19,"**",""))</f>
        <v>*</v>
      </c>
    </row>
    <row r="18" spans="2:21" ht="17.25" thickBot="1">
      <c r="B18" s="14">
        <v>201511</v>
      </c>
      <c r="C18" s="56">
        <f t="shared" si="5"/>
        <v>99.147869674185458</v>
      </c>
      <c r="D18" s="8"/>
      <c r="E18" s="15"/>
      <c r="F18" s="8"/>
      <c r="G18" s="8"/>
      <c r="J18" s="132" t="s">
        <v>47</v>
      </c>
      <c r="K18" s="132"/>
      <c r="L18" s="132"/>
      <c r="M18" s="130">
        <f>MAX(M8:N17)</f>
        <v>0.34282956162653022</v>
      </c>
      <c r="N18" s="130"/>
    </row>
    <row r="19" spans="2:21">
      <c r="B19" s="16"/>
      <c r="C19" s="8"/>
      <c r="D19" s="8"/>
      <c r="E19" s="8"/>
      <c r="F19" s="8"/>
      <c r="G19" s="8"/>
      <c r="J19" s="133" t="s">
        <v>48</v>
      </c>
      <c r="K19" s="133"/>
      <c r="L19" s="133"/>
      <c r="M19" s="131">
        <f>MIN(M8:N17)</f>
        <v>0</v>
      </c>
      <c r="N19" s="131"/>
    </row>
    <row r="20" spans="2:21" ht="15.75" thickBot="1">
      <c r="B20" s="1" t="s">
        <v>40</v>
      </c>
      <c r="C20" s="11"/>
      <c r="D20" s="8"/>
      <c r="E20" s="8"/>
      <c r="F20" s="8"/>
      <c r="G20" s="8"/>
    </row>
    <row r="21" spans="2:21" ht="15.75" thickBot="1">
      <c r="B21" s="107" t="s">
        <v>25</v>
      </c>
      <c r="C21" s="108"/>
      <c r="D21" s="4"/>
      <c r="E21" s="4"/>
      <c r="F21" s="4"/>
      <c r="G21" s="4"/>
      <c r="I21" s="11"/>
    </row>
    <row r="22" spans="2:21" ht="15.75" thickBot="1">
      <c r="B22" s="7">
        <v>201501</v>
      </c>
      <c r="C22" s="54">
        <f>GEOMEAN(C64:G64)*100</f>
        <v>100</v>
      </c>
      <c r="D22" s="8"/>
      <c r="E22" s="8"/>
      <c r="F22" s="8"/>
      <c r="G22" s="8"/>
      <c r="H22" s="107" t="s">
        <v>32</v>
      </c>
      <c r="I22" s="108"/>
      <c r="J22" s="17">
        <v>201501</v>
      </c>
      <c r="K22" s="18">
        <v>201502</v>
      </c>
      <c r="L22" s="18">
        <v>201503</v>
      </c>
      <c r="M22" s="18">
        <v>201504</v>
      </c>
      <c r="N22" s="18">
        <v>201505</v>
      </c>
      <c r="O22" s="18">
        <v>201506</v>
      </c>
      <c r="P22" s="18">
        <v>201507</v>
      </c>
      <c r="Q22" s="18">
        <v>201508</v>
      </c>
      <c r="R22" s="18">
        <v>201509</v>
      </c>
      <c r="S22" s="18">
        <v>201510</v>
      </c>
      <c r="T22" s="19">
        <v>201511</v>
      </c>
    </row>
    <row r="23" spans="2:21">
      <c r="B23" s="10">
        <v>201502</v>
      </c>
      <c r="C23" s="55">
        <f t="shared" ref="C23:C32" si="6">GEOMEAN(C65:G65)*100</f>
        <v>100</v>
      </c>
      <c r="D23" s="8"/>
      <c r="E23" s="8"/>
      <c r="F23" s="8"/>
      <c r="G23" s="8"/>
      <c r="H23" s="109" t="s">
        <v>27</v>
      </c>
      <c r="I23" s="110"/>
      <c r="J23" s="9">
        <f ca="1">OFFSET($C$8,J$22-201501,0)</f>
        <v>100</v>
      </c>
      <c r="K23" s="68">
        <f t="shared" ref="K23:T23" ca="1" si="7">OFFSET($C$8,K$22-201501,0)</f>
        <v>100</v>
      </c>
      <c r="L23" s="68">
        <f t="shared" ca="1" si="7"/>
        <v>99.298245614035082</v>
      </c>
      <c r="M23" s="68">
        <f t="shared" ca="1" si="7"/>
        <v>99.298245614035082</v>
      </c>
      <c r="N23" s="68">
        <f t="shared" ca="1" si="7"/>
        <v>99.313642072849561</v>
      </c>
      <c r="O23" s="68">
        <f t="shared" ca="1" si="7"/>
        <v>99.298245614035082</v>
      </c>
      <c r="P23" s="68">
        <f t="shared" ca="1" si="7"/>
        <v>99.799498746867172</v>
      </c>
      <c r="Q23" s="68">
        <f t="shared" ca="1" si="7"/>
        <v>99.799498746867172</v>
      </c>
      <c r="R23" s="68">
        <f t="shared" ca="1" si="7"/>
        <v>99.799498746867172</v>
      </c>
      <c r="S23" s="68">
        <f t="shared" ca="1" si="7"/>
        <v>99.147869674185458</v>
      </c>
      <c r="T23" s="69">
        <f t="shared" ca="1" si="7"/>
        <v>99.147869674185458</v>
      </c>
      <c r="U23" s="11"/>
    </row>
    <row r="24" spans="2:21">
      <c r="B24" s="12">
        <v>201503</v>
      </c>
      <c r="C24" s="54">
        <f t="shared" si="6"/>
        <v>99.28818384584774</v>
      </c>
      <c r="D24" s="8"/>
      <c r="E24" s="8"/>
      <c r="F24" s="8"/>
      <c r="G24" s="8"/>
      <c r="H24" s="111" t="s">
        <v>29</v>
      </c>
      <c r="I24" s="112"/>
      <c r="J24" s="20">
        <f ca="1">OFFSET($C$22,J$22-201501,0)</f>
        <v>100</v>
      </c>
      <c r="K24" s="70">
        <f t="shared" ref="K24:T24" ca="1" si="8">OFFSET($C$22,K$22-201501,0)</f>
        <v>100</v>
      </c>
      <c r="L24" s="70">
        <f t="shared" ca="1" si="8"/>
        <v>99.28818384584774</v>
      </c>
      <c r="M24" s="70">
        <f t="shared" ca="1" si="8"/>
        <v>99.28818384584774</v>
      </c>
      <c r="N24" s="70">
        <f t="shared" ca="1" si="8"/>
        <v>99.303466005082754</v>
      </c>
      <c r="O24" s="70">
        <f t="shared" ca="1" si="8"/>
        <v>99.28818384584774</v>
      </c>
      <c r="P24" s="70">
        <f t="shared" ca="1" si="8"/>
        <v>99.798689861437481</v>
      </c>
      <c r="Q24" s="70">
        <f t="shared" ca="1" si="8"/>
        <v>99.798689861437481</v>
      </c>
      <c r="R24" s="70">
        <f t="shared" ca="1" si="8"/>
        <v>99.798689861437481</v>
      </c>
      <c r="S24" s="70">
        <f t="shared" ca="1" si="8"/>
        <v>99.132964456258151</v>
      </c>
      <c r="T24" s="71">
        <f t="shared" ca="1" si="8"/>
        <v>99.132964456258151</v>
      </c>
      <c r="U24" s="11"/>
    </row>
    <row r="25" spans="2:21" ht="15.75" thickBot="1">
      <c r="B25" s="10">
        <v>201504</v>
      </c>
      <c r="C25" s="55">
        <f t="shared" si="6"/>
        <v>99.28818384584774</v>
      </c>
      <c r="D25" s="8"/>
      <c r="E25" s="8"/>
      <c r="F25" s="8"/>
      <c r="G25" s="8"/>
      <c r="H25" s="109" t="s">
        <v>30</v>
      </c>
      <c r="I25" s="110"/>
      <c r="J25" s="21">
        <f ca="1">OFFSET($C$36,J$22-201501,0)</f>
        <v>100</v>
      </c>
      <c r="K25" s="72">
        <f t="shared" ref="K25:T25" ca="1" si="9">OFFSET($C$36,K$22-201501,0)</f>
        <v>100</v>
      </c>
      <c r="L25" s="72">
        <f t="shared" ca="1" si="9"/>
        <v>99.56830095590503</v>
      </c>
      <c r="M25" s="72">
        <f t="shared" ca="1" si="9"/>
        <v>99.56830095590503</v>
      </c>
      <c r="N25" s="72">
        <f t="shared" ca="1" si="9"/>
        <v>99.599136601911795</v>
      </c>
      <c r="O25" s="72">
        <f t="shared" ca="1" si="9"/>
        <v>99.56830095590503</v>
      </c>
      <c r="P25" s="72">
        <f t="shared" ca="1" si="9"/>
        <v>99.876657415972872</v>
      </c>
      <c r="Q25" s="72">
        <f t="shared" ca="1" si="9"/>
        <v>99.876657415972872</v>
      </c>
      <c r="R25" s="72">
        <f t="shared" ca="1" si="9"/>
        <v>99.876657415972872</v>
      </c>
      <c r="S25" s="72">
        <f t="shared" ca="1" si="9"/>
        <v>99.475794017884681</v>
      </c>
      <c r="T25" s="73">
        <f t="shared" ca="1" si="9"/>
        <v>99.475794017884681</v>
      </c>
      <c r="U25" s="11"/>
    </row>
    <row r="26" spans="2:21" ht="15.75" thickBot="1">
      <c r="B26" s="12">
        <v>201505</v>
      </c>
      <c r="C26" s="54">
        <f t="shared" si="6"/>
        <v>99.303466005082754</v>
      </c>
      <c r="D26" s="8"/>
      <c r="E26" s="8"/>
      <c r="F26" s="8"/>
      <c r="G26" s="8"/>
      <c r="H26" s="22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11"/>
    </row>
    <row r="27" spans="2:21">
      <c r="B27" s="10">
        <v>201506</v>
      </c>
      <c r="C27" s="55">
        <f t="shared" si="6"/>
        <v>99.28818384584774</v>
      </c>
      <c r="D27" s="8"/>
      <c r="E27" s="8"/>
      <c r="F27" s="8"/>
      <c r="G27" s="11"/>
      <c r="H27" s="111" t="s">
        <v>33</v>
      </c>
      <c r="I27" s="112"/>
      <c r="J27" s="104"/>
      <c r="K27" s="74">
        <f t="shared" ref="K27:T27" ca="1" si="10">MAX(K23:K25)</f>
        <v>100</v>
      </c>
      <c r="L27" s="75">
        <f t="shared" ca="1" si="10"/>
        <v>99.56830095590503</v>
      </c>
      <c r="M27" s="75">
        <f t="shared" ca="1" si="10"/>
        <v>99.56830095590503</v>
      </c>
      <c r="N27" s="75">
        <f t="shared" ca="1" si="10"/>
        <v>99.599136601911795</v>
      </c>
      <c r="O27" s="75">
        <f t="shared" ca="1" si="10"/>
        <v>99.56830095590503</v>
      </c>
      <c r="P27" s="75">
        <f t="shared" ca="1" si="10"/>
        <v>99.876657415972872</v>
      </c>
      <c r="Q27" s="75">
        <f t="shared" ca="1" si="10"/>
        <v>99.876657415972872</v>
      </c>
      <c r="R27" s="75">
        <f t="shared" ca="1" si="10"/>
        <v>99.876657415972872</v>
      </c>
      <c r="S27" s="75">
        <f t="shared" ca="1" si="10"/>
        <v>99.475794017884681</v>
      </c>
      <c r="T27" s="76">
        <f t="shared" ca="1" si="10"/>
        <v>99.475794017884681</v>
      </c>
      <c r="U27" s="11"/>
    </row>
    <row r="28" spans="2:21" ht="15.75" thickBot="1">
      <c r="B28" s="12">
        <v>201507</v>
      </c>
      <c r="C28" s="54">
        <f t="shared" si="6"/>
        <v>99.798689861437481</v>
      </c>
      <c r="D28" s="8"/>
      <c r="E28" s="8"/>
      <c r="F28" s="8"/>
      <c r="H28" s="113" t="s">
        <v>34</v>
      </c>
      <c r="I28" s="114"/>
      <c r="J28" s="104"/>
      <c r="K28" s="77">
        <f t="shared" ref="K28:T28" ca="1" si="11">MIN(K23:K25)</f>
        <v>100</v>
      </c>
      <c r="L28" s="70">
        <f t="shared" ca="1" si="11"/>
        <v>99.28818384584774</v>
      </c>
      <c r="M28" s="70">
        <f t="shared" ca="1" si="11"/>
        <v>99.28818384584774</v>
      </c>
      <c r="N28" s="70">
        <f t="shared" ca="1" si="11"/>
        <v>99.303466005082754</v>
      </c>
      <c r="O28" s="70">
        <f t="shared" ca="1" si="11"/>
        <v>99.28818384584774</v>
      </c>
      <c r="P28" s="78">
        <f t="shared" ca="1" si="11"/>
        <v>99.798689861437481</v>
      </c>
      <c r="Q28" s="78">
        <f t="shared" ca="1" si="11"/>
        <v>99.798689861437481</v>
      </c>
      <c r="R28" s="79">
        <f t="shared" ca="1" si="11"/>
        <v>99.798689861437481</v>
      </c>
      <c r="S28" s="79">
        <f t="shared" ca="1" si="11"/>
        <v>99.132964456258151</v>
      </c>
      <c r="T28" s="76">
        <f t="shared" ca="1" si="11"/>
        <v>99.132964456258151</v>
      </c>
      <c r="U28" s="8"/>
    </row>
    <row r="29" spans="2:21">
      <c r="B29" s="10">
        <v>201508</v>
      </c>
      <c r="C29" s="55">
        <f t="shared" si="6"/>
        <v>99.798689861437481</v>
      </c>
      <c r="D29" s="8"/>
      <c r="E29" s="8"/>
      <c r="F29" s="8"/>
      <c r="H29" s="115" t="s">
        <v>35</v>
      </c>
      <c r="I29" s="116"/>
      <c r="J29" s="105"/>
      <c r="K29" s="26" t="str">
        <f t="shared" ref="K29:T29" ca="1" si="12">IF(K27=K23,$H$23,IF(K27=K24,$H$24,IF(K27=K25,$H$25,"Error")))</f>
        <v>Carli</v>
      </c>
      <c r="L29" s="27" t="str">
        <f t="shared" ca="1" si="12"/>
        <v>Dutot</v>
      </c>
      <c r="M29" s="27" t="str">
        <f t="shared" ca="1" si="12"/>
        <v>Dutot</v>
      </c>
      <c r="N29" s="27" t="str">
        <f t="shared" ca="1" si="12"/>
        <v>Dutot</v>
      </c>
      <c r="O29" s="27" t="str">
        <f t="shared" ca="1" si="12"/>
        <v>Dutot</v>
      </c>
      <c r="P29" s="30" t="str">
        <f t="shared" ca="1" si="12"/>
        <v>Dutot</v>
      </c>
      <c r="Q29" s="30" t="str">
        <f t="shared" ca="1" si="12"/>
        <v>Dutot</v>
      </c>
      <c r="R29" s="27" t="str">
        <f t="shared" ca="1" si="12"/>
        <v>Dutot</v>
      </c>
      <c r="S29" s="27" t="str">
        <f t="shared" ca="1" si="12"/>
        <v>Dutot</v>
      </c>
      <c r="T29" s="31" t="str">
        <f t="shared" ca="1" si="12"/>
        <v>Dutot</v>
      </c>
      <c r="U29" s="8"/>
    </row>
    <row r="30" spans="2:21" ht="15.75" thickBot="1">
      <c r="B30" s="12">
        <v>201509</v>
      </c>
      <c r="C30" s="54">
        <f t="shared" si="6"/>
        <v>99.798689861437481</v>
      </c>
      <c r="D30" s="8"/>
      <c r="E30" s="8"/>
      <c r="F30" s="8"/>
      <c r="H30" s="113" t="s">
        <v>45</v>
      </c>
      <c r="I30" s="117"/>
      <c r="J30" s="106"/>
      <c r="K30" s="32" t="str">
        <f t="shared" ref="K30:T30" ca="1" si="13">IF(K28=K23,$H$23,IF(K28=K24,$H$24,IF(K28=K25,$H$25,"Error")))</f>
        <v>Carli</v>
      </c>
      <c r="L30" s="33" t="str">
        <f t="shared" ca="1" si="13"/>
        <v>Jevons</v>
      </c>
      <c r="M30" s="28" t="str">
        <f t="shared" ca="1" si="13"/>
        <v>Jevons</v>
      </c>
      <c r="N30" s="29" t="str">
        <f t="shared" ca="1" si="13"/>
        <v>Jevons</v>
      </c>
      <c r="O30" s="29" t="str">
        <f t="shared" ca="1" si="13"/>
        <v>Jevons</v>
      </c>
      <c r="P30" s="28" t="str">
        <f t="shared" ca="1" si="13"/>
        <v>Jevons</v>
      </c>
      <c r="Q30" s="28" t="str">
        <f t="shared" ca="1" si="13"/>
        <v>Jevons</v>
      </c>
      <c r="R30" s="29" t="str">
        <f t="shared" ca="1" si="13"/>
        <v>Jevons</v>
      </c>
      <c r="S30" s="29" t="str">
        <f t="shared" ca="1" si="13"/>
        <v>Jevons</v>
      </c>
      <c r="T30" s="34" t="str">
        <f t="shared" ca="1" si="13"/>
        <v>Jevons</v>
      </c>
    </row>
    <row r="31" spans="2:21">
      <c r="B31" s="10">
        <v>201510</v>
      </c>
      <c r="C31" s="55">
        <f t="shared" si="6"/>
        <v>99.132964456258151</v>
      </c>
      <c r="D31" s="8"/>
      <c r="E31" s="8"/>
      <c r="F31" s="8"/>
    </row>
    <row r="32" spans="2:21" ht="15.75" thickBot="1">
      <c r="B32" s="14">
        <v>201511</v>
      </c>
      <c r="C32" s="56">
        <f t="shared" si="6"/>
        <v>99.132964456258151</v>
      </c>
      <c r="D32" s="8"/>
      <c r="E32" s="8"/>
      <c r="F32" s="8"/>
    </row>
    <row r="33" spans="2:20">
      <c r="B33" s="16"/>
      <c r="C33" s="8"/>
      <c r="D33" s="8"/>
      <c r="E33" s="8"/>
      <c r="F33" s="8"/>
      <c r="J33" s="2">
        <f ca="1">IF($J$36=TRUE,J23,"")</f>
        <v>100</v>
      </c>
      <c r="K33" s="2">
        <f t="shared" ref="K33:T33" ca="1" si="14">IF($J$36=TRUE,K23,"")</f>
        <v>100</v>
      </c>
      <c r="L33" s="2">
        <f t="shared" ca="1" si="14"/>
        <v>99.298245614035082</v>
      </c>
      <c r="M33" s="2">
        <f t="shared" ca="1" si="14"/>
        <v>99.298245614035082</v>
      </c>
      <c r="N33" s="2">
        <f t="shared" ca="1" si="14"/>
        <v>99.313642072849561</v>
      </c>
      <c r="O33" s="2">
        <f t="shared" ca="1" si="14"/>
        <v>99.298245614035082</v>
      </c>
      <c r="P33" s="2">
        <f t="shared" ca="1" si="14"/>
        <v>99.799498746867172</v>
      </c>
      <c r="Q33" s="2">
        <f t="shared" ca="1" si="14"/>
        <v>99.799498746867172</v>
      </c>
      <c r="R33" s="2">
        <f t="shared" ca="1" si="14"/>
        <v>99.799498746867172</v>
      </c>
      <c r="S33" s="2">
        <f t="shared" ca="1" si="14"/>
        <v>99.147869674185458</v>
      </c>
      <c r="T33" s="2">
        <f t="shared" ca="1" si="14"/>
        <v>99.147869674185458</v>
      </c>
    </row>
    <row r="34" spans="2:20" ht="15.75" thickBot="1">
      <c r="B34" s="1" t="s">
        <v>41</v>
      </c>
      <c r="C34" s="11"/>
      <c r="D34" s="8"/>
      <c r="E34" s="8"/>
      <c r="F34" s="8"/>
      <c r="J34" s="2">
        <f ca="1">IF($J$37=TRUE,J24,"")</f>
        <v>100</v>
      </c>
      <c r="K34" s="2">
        <f t="shared" ref="K34:T34" ca="1" si="15">IF($J$37=TRUE,K24,"")</f>
        <v>100</v>
      </c>
      <c r="L34" s="2">
        <f t="shared" ca="1" si="15"/>
        <v>99.28818384584774</v>
      </c>
      <c r="M34" s="2">
        <f t="shared" ca="1" si="15"/>
        <v>99.28818384584774</v>
      </c>
      <c r="N34" s="2">
        <f t="shared" ca="1" si="15"/>
        <v>99.303466005082754</v>
      </c>
      <c r="O34" s="2">
        <f t="shared" ca="1" si="15"/>
        <v>99.28818384584774</v>
      </c>
      <c r="P34" s="2">
        <f t="shared" ca="1" si="15"/>
        <v>99.798689861437481</v>
      </c>
      <c r="Q34" s="2">
        <f t="shared" ca="1" si="15"/>
        <v>99.798689861437481</v>
      </c>
      <c r="R34" s="2">
        <f t="shared" ca="1" si="15"/>
        <v>99.798689861437481</v>
      </c>
      <c r="S34" s="2">
        <f t="shared" ca="1" si="15"/>
        <v>99.132964456258151</v>
      </c>
      <c r="T34" s="2">
        <f t="shared" ca="1" si="15"/>
        <v>99.132964456258151</v>
      </c>
    </row>
    <row r="35" spans="2:20" ht="15.75" thickBot="1">
      <c r="B35" s="107" t="s">
        <v>26</v>
      </c>
      <c r="C35" s="108"/>
      <c r="D35" s="4"/>
      <c r="E35" s="4"/>
      <c r="F35" s="4"/>
      <c r="J35" s="2">
        <f ca="1">IF($J$38=TRUE,J25,"")</f>
        <v>100</v>
      </c>
      <c r="K35" s="2">
        <f t="shared" ref="K35:T35" ca="1" si="16">IF($J$38=TRUE,K25,"")</f>
        <v>100</v>
      </c>
      <c r="L35" s="2">
        <f t="shared" ca="1" si="16"/>
        <v>99.56830095590503</v>
      </c>
      <c r="M35" s="2">
        <f t="shared" ca="1" si="16"/>
        <v>99.56830095590503</v>
      </c>
      <c r="N35" s="2">
        <f t="shared" ca="1" si="16"/>
        <v>99.599136601911795</v>
      </c>
      <c r="O35" s="2">
        <f t="shared" ca="1" si="16"/>
        <v>99.56830095590503</v>
      </c>
      <c r="P35" s="2">
        <f t="shared" ca="1" si="16"/>
        <v>99.876657415972872</v>
      </c>
      <c r="Q35" s="2">
        <f t="shared" ca="1" si="16"/>
        <v>99.876657415972872</v>
      </c>
      <c r="R35" s="2">
        <f t="shared" ca="1" si="16"/>
        <v>99.876657415972872</v>
      </c>
      <c r="S35" s="2">
        <f t="shared" ca="1" si="16"/>
        <v>99.475794017884681</v>
      </c>
      <c r="T35" s="2">
        <f t="shared" ca="1" si="16"/>
        <v>99.475794017884681</v>
      </c>
    </row>
    <row r="36" spans="2:20">
      <c r="B36" s="7">
        <v>201501</v>
      </c>
      <c r="C36" s="54">
        <f t="shared" ref="C36:C46" si="17">(H50/$H$50)*100</f>
        <v>100</v>
      </c>
      <c r="D36" s="8"/>
      <c r="E36" s="8"/>
      <c r="F36" s="8"/>
      <c r="J36" s="2" t="b">
        <v>1</v>
      </c>
    </row>
    <row r="37" spans="2:20">
      <c r="B37" s="10">
        <v>201502</v>
      </c>
      <c r="C37" s="55">
        <f t="shared" si="17"/>
        <v>100</v>
      </c>
      <c r="D37" s="8"/>
      <c r="E37" s="8"/>
      <c r="F37" s="8"/>
      <c r="J37" s="2" t="b">
        <v>1</v>
      </c>
    </row>
    <row r="38" spans="2:20">
      <c r="B38" s="12">
        <v>201503</v>
      </c>
      <c r="C38" s="54">
        <f t="shared" si="17"/>
        <v>99.56830095590503</v>
      </c>
      <c r="D38" s="8"/>
      <c r="E38" s="8"/>
      <c r="F38" s="8"/>
      <c r="J38" s="2" t="b">
        <v>1</v>
      </c>
    </row>
    <row r="39" spans="2:20">
      <c r="B39" s="10">
        <v>201504</v>
      </c>
      <c r="C39" s="55">
        <f t="shared" si="17"/>
        <v>99.56830095590503</v>
      </c>
      <c r="D39" s="8"/>
      <c r="E39" s="8"/>
      <c r="F39" s="8"/>
    </row>
    <row r="40" spans="2:20">
      <c r="B40" s="12">
        <v>201505</v>
      </c>
      <c r="C40" s="54">
        <f t="shared" si="17"/>
        <v>99.599136601911795</v>
      </c>
      <c r="D40" s="8"/>
      <c r="E40" s="8"/>
      <c r="F40" s="8"/>
    </row>
    <row r="41" spans="2:20">
      <c r="B41" s="10">
        <v>201506</v>
      </c>
      <c r="C41" s="55">
        <f t="shared" si="17"/>
        <v>99.56830095590503</v>
      </c>
      <c r="D41" s="8"/>
      <c r="E41" s="8"/>
      <c r="F41" s="8"/>
    </row>
    <row r="42" spans="2:20">
      <c r="B42" s="12">
        <v>201507</v>
      </c>
      <c r="C42" s="54">
        <f t="shared" si="17"/>
        <v>99.876657415972872</v>
      </c>
      <c r="D42" s="8"/>
      <c r="E42" s="8"/>
      <c r="F42" s="8"/>
    </row>
    <row r="43" spans="2:20">
      <c r="B43" s="10">
        <v>201508</v>
      </c>
      <c r="C43" s="55">
        <f t="shared" si="17"/>
        <v>99.876657415972872</v>
      </c>
      <c r="D43" s="8"/>
      <c r="E43" s="8"/>
      <c r="F43" s="8"/>
    </row>
    <row r="44" spans="2:20">
      <c r="B44" s="12">
        <v>201509</v>
      </c>
      <c r="C44" s="54">
        <f t="shared" si="17"/>
        <v>99.876657415972872</v>
      </c>
      <c r="D44" s="8"/>
      <c r="E44" s="8"/>
      <c r="F44" s="8"/>
    </row>
    <row r="45" spans="2:20">
      <c r="B45" s="10">
        <v>201510</v>
      </c>
      <c r="C45" s="55">
        <f t="shared" si="17"/>
        <v>99.475794017884681</v>
      </c>
      <c r="D45" s="8"/>
      <c r="E45" s="8"/>
      <c r="F45" s="8"/>
    </row>
    <row r="46" spans="2:20" ht="15.75" thickBot="1">
      <c r="B46" s="14">
        <v>201511</v>
      </c>
      <c r="C46" s="56">
        <f t="shared" si="17"/>
        <v>99.475794017884681</v>
      </c>
      <c r="D46" s="8"/>
      <c r="E46" s="8"/>
      <c r="F46" s="8"/>
    </row>
    <row r="47" spans="2:20">
      <c r="B47" s="16"/>
      <c r="C47" s="8"/>
      <c r="D47" s="8"/>
      <c r="E47" s="8"/>
      <c r="F47" s="8"/>
    </row>
    <row r="48" spans="2:20" ht="15.75" thickBot="1">
      <c r="B48" s="1" t="s">
        <v>42</v>
      </c>
    </row>
    <row r="49" spans="2:14" ht="15.75" thickBot="1">
      <c r="B49" s="35" t="s">
        <v>44</v>
      </c>
      <c r="C49" s="46" t="str">
        <f>E8</f>
        <v>Shop 1</v>
      </c>
      <c r="D49" s="47" t="str">
        <f>E9</f>
        <v>Shop 2</v>
      </c>
      <c r="E49" s="47" t="str">
        <f>E10</f>
        <v>Shop 3</v>
      </c>
      <c r="F49" s="47" t="str">
        <f>E11</f>
        <v>Shop 4</v>
      </c>
      <c r="G49" s="47" t="str">
        <f>E12</f>
        <v>Shop 5</v>
      </c>
      <c r="H49" s="49" t="s">
        <v>31</v>
      </c>
    </row>
    <row r="50" spans="2:14">
      <c r="B50" s="7">
        <v>201501</v>
      </c>
      <c r="C50" s="80">
        <v>3.99</v>
      </c>
      <c r="D50" s="81">
        <v>5</v>
      </c>
      <c r="E50" s="82">
        <v>3.95</v>
      </c>
      <c r="F50" s="82">
        <v>6.5</v>
      </c>
      <c r="G50" s="82">
        <v>12.99</v>
      </c>
      <c r="H50" s="50">
        <f t="shared" ref="H50:H60" si="18">AVERAGE(C50:G50)</f>
        <v>6.4859999999999998</v>
      </c>
    </row>
    <row r="51" spans="2:14">
      <c r="B51" s="36">
        <v>201502</v>
      </c>
      <c r="C51" s="83">
        <v>3.99</v>
      </c>
      <c r="D51" s="84">
        <v>5</v>
      </c>
      <c r="E51" s="85">
        <v>3.95</v>
      </c>
      <c r="F51" s="85">
        <v>6.5</v>
      </c>
      <c r="G51" s="85">
        <v>12.99</v>
      </c>
      <c r="H51" s="51">
        <f t="shared" si="18"/>
        <v>6.4859999999999998</v>
      </c>
    </row>
    <row r="52" spans="2:14">
      <c r="B52" s="12">
        <v>201503</v>
      </c>
      <c r="C52" s="86">
        <v>3.85</v>
      </c>
      <c r="D52" s="87">
        <v>5</v>
      </c>
      <c r="E52" s="88">
        <v>3.95</v>
      </c>
      <c r="F52" s="88">
        <v>6.5</v>
      </c>
      <c r="G52" s="88">
        <v>12.99</v>
      </c>
      <c r="H52" s="52">
        <f t="shared" si="18"/>
        <v>6.4580000000000002</v>
      </c>
    </row>
    <row r="53" spans="2:14">
      <c r="B53" s="36">
        <v>201504</v>
      </c>
      <c r="C53" s="83">
        <v>3.85</v>
      </c>
      <c r="D53" s="84">
        <v>5</v>
      </c>
      <c r="E53" s="85">
        <v>3.95</v>
      </c>
      <c r="F53" s="85">
        <v>6.5</v>
      </c>
      <c r="G53" s="85">
        <v>12.99</v>
      </c>
      <c r="H53" s="51">
        <f t="shared" si="18"/>
        <v>6.4580000000000002</v>
      </c>
    </row>
    <row r="54" spans="2:14">
      <c r="B54" s="12">
        <v>201505</v>
      </c>
      <c r="C54" s="86">
        <v>3.85</v>
      </c>
      <c r="D54" s="87">
        <v>5</v>
      </c>
      <c r="E54" s="88">
        <v>3.95</v>
      </c>
      <c r="F54" s="88">
        <v>6.5</v>
      </c>
      <c r="G54" s="88">
        <v>13</v>
      </c>
      <c r="H54" s="52">
        <f t="shared" si="18"/>
        <v>6.4599999999999991</v>
      </c>
    </row>
    <row r="55" spans="2:14">
      <c r="B55" s="36">
        <v>201506</v>
      </c>
      <c r="C55" s="83">
        <v>3.85</v>
      </c>
      <c r="D55" s="84">
        <v>5</v>
      </c>
      <c r="E55" s="85">
        <v>3.95</v>
      </c>
      <c r="F55" s="85">
        <v>6.5</v>
      </c>
      <c r="G55" s="85">
        <v>12.99</v>
      </c>
      <c r="H55" s="51">
        <f t="shared" si="18"/>
        <v>6.4580000000000002</v>
      </c>
    </row>
    <row r="56" spans="2:14">
      <c r="B56" s="12">
        <v>201507</v>
      </c>
      <c r="C56" s="86">
        <v>3.95</v>
      </c>
      <c r="D56" s="87">
        <v>5</v>
      </c>
      <c r="E56" s="88">
        <v>3.95</v>
      </c>
      <c r="F56" s="88">
        <v>6.5</v>
      </c>
      <c r="G56" s="88">
        <v>12.99</v>
      </c>
      <c r="H56" s="52">
        <f t="shared" si="18"/>
        <v>6.4779999999999998</v>
      </c>
    </row>
    <row r="57" spans="2:14">
      <c r="B57" s="36">
        <v>201508</v>
      </c>
      <c r="C57" s="83">
        <v>3.95</v>
      </c>
      <c r="D57" s="84">
        <v>5</v>
      </c>
      <c r="E57" s="85">
        <v>3.95</v>
      </c>
      <c r="F57" s="85">
        <v>6.5</v>
      </c>
      <c r="G57" s="85">
        <v>12.99</v>
      </c>
      <c r="H57" s="51">
        <f t="shared" si="18"/>
        <v>6.4779999999999998</v>
      </c>
    </row>
    <row r="58" spans="2:14">
      <c r="B58" s="12">
        <v>201509</v>
      </c>
      <c r="C58" s="86">
        <v>3.95</v>
      </c>
      <c r="D58" s="87">
        <v>5</v>
      </c>
      <c r="E58" s="88">
        <v>3.95</v>
      </c>
      <c r="F58" s="88">
        <v>6.5</v>
      </c>
      <c r="G58" s="88">
        <v>12.99</v>
      </c>
      <c r="H58" s="52">
        <f t="shared" si="18"/>
        <v>6.4779999999999998</v>
      </c>
    </row>
    <row r="59" spans="2:14" ht="15.75" thickBot="1">
      <c r="B59" s="36">
        <v>201510</v>
      </c>
      <c r="C59" s="83">
        <v>3.82</v>
      </c>
      <c r="D59" s="84">
        <v>5</v>
      </c>
      <c r="E59" s="85">
        <v>3.95</v>
      </c>
      <c r="F59" s="85">
        <v>6.5</v>
      </c>
      <c r="G59" s="85">
        <v>12.99</v>
      </c>
      <c r="H59" s="51">
        <f t="shared" si="18"/>
        <v>6.452</v>
      </c>
    </row>
    <row r="60" spans="2:14" ht="15.75" thickBot="1">
      <c r="B60" s="14">
        <v>201511</v>
      </c>
      <c r="C60" s="89">
        <v>3.82</v>
      </c>
      <c r="D60" s="90">
        <v>5</v>
      </c>
      <c r="E60" s="91">
        <v>3.95</v>
      </c>
      <c r="F60" s="91">
        <v>6.5</v>
      </c>
      <c r="G60" s="91">
        <v>12.99</v>
      </c>
      <c r="H60" s="53">
        <f t="shared" si="18"/>
        <v>6.452</v>
      </c>
      <c r="L60" s="92" t="s">
        <v>27</v>
      </c>
      <c r="M60" s="38" t="s">
        <v>29</v>
      </c>
      <c r="N60" s="93" t="s">
        <v>30</v>
      </c>
    </row>
    <row r="61" spans="2:14" ht="15.75" thickBot="1">
      <c r="B61" s="16"/>
      <c r="C61" s="8"/>
      <c r="D61" s="8"/>
      <c r="E61" s="8"/>
      <c r="F61" s="8"/>
      <c r="G61" s="8"/>
      <c r="H61" s="8"/>
      <c r="L61" s="40"/>
      <c r="M61" s="41"/>
      <c r="N61" s="42"/>
    </row>
    <row r="62" spans="2:14" ht="15.75" thickBot="1">
      <c r="B62" s="1" t="s">
        <v>43</v>
      </c>
    </row>
    <row r="63" spans="2:14" ht="15.75" thickBot="1">
      <c r="B63" s="35" t="s">
        <v>44</v>
      </c>
      <c r="C63" s="46" t="str">
        <f>E8</f>
        <v>Shop 1</v>
      </c>
      <c r="D63" s="47" t="str">
        <f>D49</f>
        <v>Shop 2</v>
      </c>
      <c r="E63" s="47" t="str">
        <f>E49</f>
        <v>Shop 3</v>
      </c>
      <c r="F63" s="47" t="str">
        <f>F49</f>
        <v>Shop 4</v>
      </c>
      <c r="G63" s="48" t="str">
        <f>E12</f>
        <v>Shop 5</v>
      </c>
    </row>
    <row r="64" spans="2:14">
      <c r="B64" s="43">
        <v>201501</v>
      </c>
      <c r="C64" s="94">
        <f>C50/$C$50</f>
        <v>1</v>
      </c>
      <c r="D64" s="102">
        <f>D50/$D$50</f>
        <v>1</v>
      </c>
      <c r="E64" s="102">
        <f>E50/$E$50</f>
        <v>1</v>
      </c>
      <c r="F64" s="102">
        <f>F50/$F$50</f>
        <v>1</v>
      </c>
      <c r="G64" s="99">
        <f>G50/$G$50</f>
        <v>1</v>
      </c>
    </row>
    <row r="65" spans="2:7">
      <c r="B65" s="44">
        <v>201502</v>
      </c>
      <c r="C65" s="95">
        <f t="shared" ref="C65:C74" si="19">C51/$C$50</f>
        <v>1</v>
      </c>
      <c r="D65" s="98">
        <f t="shared" ref="D65:D74" si="20">D51/$D$50</f>
        <v>1</v>
      </c>
      <c r="E65" s="98">
        <f t="shared" ref="E65:E74" si="21">E51/$E$50</f>
        <v>1</v>
      </c>
      <c r="F65" s="98">
        <f t="shared" ref="F65:F74" si="22">F51/$F$50</f>
        <v>1</v>
      </c>
      <c r="G65" s="100">
        <f t="shared" ref="G65:G74" si="23">G51/$G$50</f>
        <v>1</v>
      </c>
    </row>
    <row r="66" spans="2:7">
      <c r="B66" s="43">
        <v>201503</v>
      </c>
      <c r="C66" s="94">
        <f>C52/$C$50</f>
        <v>0.96491228070175439</v>
      </c>
      <c r="D66" s="102">
        <f t="shared" si="20"/>
        <v>1</v>
      </c>
      <c r="E66" s="102">
        <f t="shared" si="21"/>
        <v>1</v>
      </c>
      <c r="F66" s="102">
        <f t="shared" si="22"/>
        <v>1</v>
      </c>
      <c r="G66" s="99">
        <f t="shared" si="23"/>
        <v>1</v>
      </c>
    </row>
    <row r="67" spans="2:7">
      <c r="B67" s="44">
        <v>201504</v>
      </c>
      <c r="C67" s="95">
        <f t="shared" si="19"/>
        <v>0.96491228070175439</v>
      </c>
      <c r="D67" s="98">
        <f t="shared" si="20"/>
        <v>1</v>
      </c>
      <c r="E67" s="98">
        <f t="shared" si="21"/>
        <v>1</v>
      </c>
      <c r="F67" s="98">
        <f t="shared" si="22"/>
        <v>1</v>
      </c>
      <c r="G67" s="100">
        <f t="shared" si="23"/>
        <v>1</v>
      </c>
    </row>
    <row r="68" spans="2:7">
      <c r="B68" s="43">
        <v>201505</v>
      </c>
      <c r="C68" s="94">
        <f t="shared" si="19"/>
        <v>0.96491228070175439</v>
      </c>
      <c r="D68" s="102">
        <f>D54/$D$50</f>
        <v>1</v>
      </c>
      <c r="E68" s="102">
        <f t="shared" si="21"/>
        <v>1</v>
      </c>
      <c r="F68" s="102">
        <f t="shared" si="22"/>
        <v>1</v>
      </c>
      <c r="G68" s="99">
        <f t="shared" si="23"/>
        <v>1.0007698229407236</v>
      </c>
    </row>
    <row r="69" spans="2:7">
      <c r="B69" s="44">
        <v>201506</v>
      </c>
      <c r="C69" s="95">
        <f t="shared" si="19"/>
        <v>0.96491228070175439</v>
      </c>
      <c r="D69" s="98">
        <f t="shared" si="20"/>
        <v>1</v>
      </c>
      <c r="E69" s="98">
        <f t="shared" si="21"/>
        <v>1</v>
      </c>
      <c r="F69" s="98">
        <f t="shared" si="22"/>
        <v>1</v>
      </c>
      <c r="G69" s="100">
        <f t="shared" si="23"/>
        <v>1</v>
      </c>
    </row>
    <row r="70" spans="2:7">
      <c r="B70" s="43">
        <v>201507</v>
      </c>
      <c r="C70" s="94">
        <f t="shared" si="19"/>
        <v>0.9899749373433584</v>
      </c>
      <c r="D70" s="102">
        <f t="shared" si="20"/>
        <v>1</v>
      </c>
      <c r="E70" s="102">
        <f t="shared" si="21"/>
        <v>1</v>
      </c>
      <c r="F70" s="102">
        <f t="shared" si="22"/>
        <v>1</v>
      </c>
      <c r="G70" s="99">
        <f t="shared" si="23"/>
        <v>1</v>
      </c>
    </row>
    <row r="71" spans="2:7">
      <c r="B71" s="44">
        <v>201508</v>
      </c>
      <c r="C71" s="95">
        <f t="shared" si="19"/>
        <v>0.9899749373433584</v>
      </c>
      <c r="D71" s="98">
        <f t="shared" si="20"/>
        <v>1</v>
      </c>
      <c r="E71" s="98">
        <f t="shared" si="21"/>
        <v>1</v>
      </c>
      <c r="F71" s="98">
        <f t="shared" si="22"/>
        <v>1</v>
      </c>
      <c r="G71" s="100">
        <f t="shared" si="23"/>
        <v>1</v>
      </c>
    </row>
    <row r="72" spans="2:7">
      <c r="B72" s="43">
        <v>201509</v>
      </c>
      <c r="C72" s="94">
        <f t="shared" si="19"/>
        <v>0.9899749373433584</v>
      </c>
      <c r="D72" s="102">
        <f t="shared" si="20"/>
        <v>1</v>
      </c>
      <c r="E72" s="102">
        <f t="shared" si="21"/>
        <v>1</v>
      </c>
      <c r="F72" s="102">
        <f t="shared" si="22"/>
        <v>1</v>
      </c>
      <c r="G72" s="99">
        <f t="shared" si="23"/>
        <v>1</v>
      </c>
    </row>
    <row r="73" spans="2:7">
      <c r="B73" s="44">
        <v>201510</v>
      </c>
      <c r="C73" s="95">
        <f t="shared" si="19"/>
        <v>0.95739348370927313</v>
      </c>
      <c r="D73" s="98">
        <f t="shared" si="20"/>
        <v>1</v>
      </c>
      <c r="E73" s="98">
        <f t="shared" si="21"/>
        <v>1</v>
      </c>
      <c r="F73" s="98">
        <f t="shared" si="22"/>
        <v>1</v>
      </c>
      <c r="G73" s="100">
        <f t="shared" si="23"/>
        <v>1</v>
      </c>
    </row>
    <row r="74" spans="2:7" ht="15.75" thickBot="1">
      <c r="B74" s="45">
        <v>201511</v>
      </c>
      <c r="C74" s="97">
        <f t="shared" si="19"/>
        <v>0.95739348370927313</v>
      </c>
      <c r="D74" s="96">
        <f t="shared" si="20"/>
        <v>1</v>
      </c>
      <c r="E74" s="96">
        <f t="shared" si="21"/>
        <v>1</v>
      </c>
      <c r="F74" s="96">
        <f t="shared" si="22"/>
        <v>1</v>
      </c>
      <c r="G74" s="101">
        <f t="shared" si="23"/>
        <v>1</v>
      </c>
    </row>
  </sheetData>
  <mergeCells count="33">
    <mergeCell ref="J27:J30"/>
    <mergeCell ref="H28:I28"/>
    <mergeCell ref="H29:I29"/>
    <mergeCell ref="H30:I30"/>
    <mergeCell ref="B21:C21"/>
    <mergeCell ref="H22:I22"/>
    <mergeCell ref="H23:I23"/>
    <mergeCell ref="B35:C35"/>
    <mergeCell ref="H25:I25"/>
    <mergeCell ref="H27:I27"/>
    <mergeCell ref="H24:I24"/>
    <mergeCell ref="M13:N13"/>
    <mergeCell ref="M14:N14"/>
    <mergeCell ref="M15:N15"/>
    <mergeCell ref="M16:N16"/>
    <mergeCell ref="M17:N17"/>
    <mergeCell ref="J18:L18"/>
    <mergeCell ref="M18:N18"/>
    <mergeCell ref="J19:L19"/>
    <mergeCell ref="M19:N19"/>
    <mergeCell ref="E10:F10"/>
    <mergeCell ref="M10:N10"/>
    <mergeCell ref="E11:F11"/>
    <mergeCell ref="M11:N11"/>
    <mergeCell ref="E12:F12"/>
    <mergeCell ref="M12:N12"/>
    <mergeCell ref="E9:F9"/>
    <mergeCell ref="M9:N9"/>
    <mergeCell ref="B7:C7"/>
    <mergeCell ref="E7:F7"/>
    <mergeCell ref="M7:N7"/>
    <mergeCell ref="E8:F8"/>
    <mergeCell ref="M8:N8"/>
  </mergeCells>
  <conditionalFormatting sqref="J8:M8 J9:L15">
    <cfRule type="duplicateValues" dxfId="147" priority="37"/>
  </conditionalFormatting>
  <conditionalFormatting sqref="J9:M9">
    <cfRule type="duplicateValues" dxfId="146" priority="36"/>
  </conditionalFormatting>
  <conditionalFormatting sqref="J10:M10">
    <cfRule type="duplicateValues" dxfId="145" priority="35"/>
  </conditionalFormatting>
  <conditionalFormatting sqref="J11:M11">
    <cfRule type="duplicateValues" dxfId="144" priority="34"/>
  </conditionalFormatting>
  <conditionalFormatting sqref="J12:M12">
    <cfRule type="duplicateValues" dxfId="143" priority="33"/>
  </conditionalFormatting>
  <conditionalFormatting sqref="J13:M13">
    <cfRule type="duplicateValues" dxfId="142" priority="32"/>
  </conditionalFormatting>
  <conditionalFormatting sqref="J14:M14">
    <cfRule type="duplicateValues" dxfId="141" priority="31"/>
  </conditionalFormatting>
  <conditionalFormatting sqref="J15:M15">
    <cfRule type="duplicateValues" dxfId="140" priority="30"/>
  </conditionalFormatting>
  <conditionalFormatting sqref="J16:M16">
    <cfRule type="duplicateValues" dxfId="139" priority="29"/>
  </conditionalFormatting>
  <conditionalFormatting sqref="J17:M17">
    <cfRule type="duplicateValues" dxfId="138" priority="28"/>
  </conditionalFormatting>
  <conditionalFormatting sqref="K28 K26">
    <cfRule type="duplicateValues" dxfId="137" priority="27"/>
  </conditionalFormatting>
  <conditionalFormatting sqref="L28 L26">
    <cfRule type="duplicateValues" dxfId="136" priority="26"/>
  </conditionalFormatting>
  <conditionalFormatting sqref="M28 M26">
    <cfRule type="duplicateValues" dxfId="135" priority="25"/>
  </conditionalFormatting>
  <conditionalFormatting sqref="P28 P26">
    <cfRule type="duplicateValues" dxfId="134" priority="24"/>
  </conditionalFormatting>
  <conditionalFormatting sqref="Q28 Q26">
    <cfRule type="duplicateValues" dxfId="133" priority="23"/>
  </conditionalFormatting>
  <conditionalFormatting sqref="R28">
    <cfRule type="duplicateValues" dxfId="132" priority="22"/>
  </conditionalFormatting>
  <conditionalFormatting sqref="S26">
    <cfRule type="duplicateValues" dxfId="131" priority="21"/>
  </conditionalFormatting>
  <conditionalFormatting sqref="T28 T26">
    <cfRule type="duplicateValues" dxfId="130" priority="20"/>
  </conditionalFormatting>
  <conditionalFormatting sqref="K26:K27">
    <cfRule type="duplicateValues" dxfId="129" priority="19"/>
  </conditionalFormatting>
  <conditionalFormatting sqref="L26:L27">
    <cfRule type="duplicateValues" dxfId="128" priority="18"/>
  </conditionalFormatting>
  <conditionalFormatting sqref="M26:M27">
    <cfRule type="duplicateValues" dxfId="127" priority="17"/>
  </conditionalFormatting>
  <conditionalFormatting sqref="P26:P27">
    <cfRule type="duplicateValues" dxfId="126" priority="16"/>
  </conditionalFormatting>
  <conditionalFormatting sqref="Q26:Q27">
    <cfRule type="duplicateValues" dxfId="125" priority="15"/>
  </conditionalFormatting>
  <conditionalFormatting sqref="R27">
    <cfRule type="duplicateValues" dxfId="124" priority="14"/>
  </conditionalFormatting>
  <conditionalFormatting sqref="S26:S27">
    <cfRule type="duplicateValues" dxfId="123" priority="13"/>
  </conditionalFormatting>
  <conditionalFormatting sqref="T26:T27">
    <cfRule type="duplicateValues" dxfId="122" priority="12"/>
  </conditionalFormatting>
  <conditionalFormatting sqref="T28 P23:Q25 T23:T25 K28:M28 P28:R28 K23:M25">
    <cfRule type="duplicateValues" dxfId="121" priority="11"/>
  </conditionalFormatting>
  <conditionalFormatting sqref="S23:S25 S28">
    <cfRule type="duplicateValues" dxfId="120" priority="10"/>
  </conditionalFormatting>
  <conditionalFormatting sqref="P27:Q27 K23:M25 P23:Q25 K27:M27">
    <cfRule type="duplicateValues" dxfId="119" priority="9"/>
  </conditionalFormatting>
  <conditionalFormatting sqref="R23:R25 R27">
    <cfRule type="duplicateValues" dxfId="118" priority="8"/>
  </conditionalFormatting>
  <conditionalFormatting sqref="R23:R25 R28">
    <cfRule type="duplicateValues" dxfId="117" priority="7"/>
  </conditionalFormatting>
  <conditionalFormatting sqref="S23:S25 S27">
    <cfRule type="duplicateValues" dxfId="116" priority="6"/>
  </conditionalFormatting>
  <conditionalFormatting sqref="T23:T25 T27">
    <cfRule type="duplicateValues" dxfId="115" priority="5"/>
  </conditionalFormatting>
  <conditionalFormatting sqref="O23:O25 O27">
    <cfRule type="duplicateValues" dxfId="114" priority="4"/>
  </conditionalFormatting>
  <conditionalFormatting sqref="N23:N25 N27">
    <cfRule type="duplicateValues" dxfId="113" priority="3"/>
  </conditionalFormatting>
  <conditionalFormatting sqref="N28 N23:N25">
    <cfRule type="duplicateValues" dxfId="112" priority="2"/>
  </conditionalFormatting>
  <conditionalFormatting sqref="O28 O23:O25">
    <cfRule type="duplicateValues" dxfId="111" priority="1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workbookViewId="0"/>
  </sheetViews>
  <sheetFormatPr defaultRowHeight="15"/>
  <cols>
    <col min="1" max="1" width="9.140625" style="103"/>
    <col min="2" max="2" width="9.140625" style="103" customWidth="1"/>
    <col min="3" max="3" width="24.42578125" style="103" customWidth="1"/>
    <col min="4" max="16384" width="9.140625" style="103"/>
  </cols>
  <sheetData>
    <row r="1" spans="1:20">
      <c r="A1" s="103" t="s">
        <v>0</v>
      </c>
      <c r="B1" s="103" t="s">
        <v>1</v>
      </c>
      <c r="C1" s="103" t="s">
        <v>2</v>
      </c>
      <c r="D1" s="103" t="s">
        <v>3</v>
      </c>
      <c r="E1" s="103" t="s">
        <v>4</v>
      </c>
      <c r="F1" s="103" t="s">
        <v>5</v>
      </c>
      <c r="G1" s="103" t="s">
        <v>6</v>
      </c>
      <c r="H1" s="103" t="s">
        <v>7</v>
      </c>
      <c r="I1" s="103" t="s">
        <v>8</v>
      </c>
      <c r="J1" s="103" t="s">
        <v>9</v>
      </c>
      <c r="K1" s="103" t="s">
        <v>10</v>
      </c>
      <c r="L1" s="103" t="s">
        <v>11</v>
      </c>
      <c r="M1" s="103" t="s">
        <v>12</v>
      </c>
      <c r="N1" s="103" t="s">
        <v>13</v>
      </c>
      <c r="O1" s="103" t="s">
        <v>14</v>
      </c>
      <c r="P1" s="103" t="s">
        <v>15</v>
      </c>
      <c r="Q1" s="103" t="s">
        <v>16</v>
      </c>
      <c r="R1" s="103" t="s">
        <v>17</v>
      </c>
      <c r="S1" s="103" t="s">
        <v>18</v>
      </c>
      <c r="T1" s="103" t="s">
        <v>19</v>
      </c>
    </row>
    <row r="2" spans="1:20">
      <c r="A2" s="103">
        <v>201501</v>
      </c>
      <c r="B2" s="103">
        <v>210912</v>
      </c>
      <c r="C2" s="103" t="s">
        <v>51</v>
      </c>
      <c r="D2" s="103">
        <v>3</v>
      </c>
      <c r="E2" s="103">
        <v>952</v>
      </c>
      <c r="F2" s="103">
        <v>3.99</v>
      </c>
      <c r="G2" s="103" t="s">
        <v>21</v>
      </c>
      <c r="H2" s="103" t="s">
        <v>21</v>
      </c>
      <c r="I2" s="103">
        <v>1</v>
      </c>
      <c r="J2" s="103">
        <v>0</v>
      </c>
      <c r="K2" s="103">
        <v>7.96</v>
      </c>
      <c r="L2" s="103">
        <v>1</v>
      </c>
      <c r="M2" s="103">
        <v>201402</v>
      </c>
      <c r="N2" s="103">
        <v>201501</v>
      </c>
      <c r="O2" s="103">
        <v>12</v>
      </c>
      <c r="P2" s="103">
        <v>1</v>
      </c>
      <c r="Q2" s="103">
        <v>1</v>
      </c>
      <c r="R2" s="103">
        <v>3.99</v>
      </c>
      <c r="S2" s="103">
        <v>3</v>
      </c>
      <c r="T2" s="103">
        <v>12</v>
      </c>
    </row>
    <row r="3" spans="1:20">
      <c r="A3" s="103">
        <v>201502</v>
      </c>
      <c r="B3" s="103">
        <v>210912</v>
      </c>
      <c r="C3" s="103" t="s">
        <v>51</v>
      </c>
      <c r="D3" s="103">
        <v>3</v>
      </c>
      <c r="E3" s="103">
        <v>952</v>
      </c>
      <c r="F3" s="103">
        <v>3.99</v>
      </c>
      <c r="G3" s="103" t="s">
        <v>21</v>
      </c>
      <c r="H3" s="103" t="s">
        <v>21</v>
      </c>
      <c r="I3" s="103">
        <v>1</v>
      </c>
      <c r="J3" s="103">
        <v>0</v>
      </c>
      <c r="K3" s="103">
        <v>7.96</v>
      </c>
      <c r="L3" s="103">
        <v>1</v>
      </c>
      <c r="M3" s="103">
        <v>201502</v>
      </c>
      <c r="N3" s="103">
        <v>999999</v>
      </c>
      <c r="O3" s="103">
        <v>12</v>
      </c>
      <c r="P3" s="103">
        <v>1</v>
      </c>
      <c r="Q3" s="103">
        <v>1</v>
      </c>
      <c r="R3" s="103">
        <v>3.99</v>
      </c>
      <c r="S3" s="103">
        <v>3</v>
      </c>
      <c r="T3" s="103">
        <v>12</v>
      </c>
    </row>
    <row r="4" spans="1:20">
      <c r="A4" s="103">
        <v>201503</v>
      </c>
      <c r="B4" s="103">
        <v>210912</v>
      </c>
      <c r="C4" s="103" t="s">
        <v>51</v>
      </c>
      <c r="D4" s="103">
        <v>3</v>
      </c>
      <c r="E4" s="103">
        <v>952</v>
      </c>
      <c r="F4" s="103">
        <v>3.85</v>
      </c>
      <c r="G4" s="103" t="s">
        <v>21</v>
      </c>
      <c r="H4" s="103" t="s">
        <v>21</v>
      </c>
      <c r="I4" s="103">
        <v>0.96499999999999997</v>
      </c>
      <c r="J4" s="103">
        <v>-3.5999999999999997E-2</v>
      </c>
      <c r="K4" s="103">
        <v>7.96</v>
      </c>
      <c r="L4" s="103">
        <v>1</v>
      </c>
      <c r="M4" s="103">
        <v>201502</v>
      </c>
      <c r="N4" s="103">
        <v>999999</v>
      </c>
      <c r="O4" s="103">
        <v>12</v>
      </c>
      <c r="P4" s="103">
        <v>1</v>
      </c>
      <c r="Q4" s="103">
        <v>1</v>
      </c>
      <c r="R4" s="103">
        <v>3.99</v>
      </c>
      <c r="S4" s="103">
        <v>3</v>
      </c>
      <c r="T4" s="103">
        <v>12</v>
      </c>
    </row>
    <row r="5" spans="1:20">
      <c r="A5" s="103">
        <v>201504</v>
      </c>
      <c r="B5" s="103">
        <v>210912</v>
      </c>
      <c r="C5" s="103" t="s">
        <v>51</v>
      </c>
      <c r="D5" s="103">
        <v>3</v>
      </c>
      <c r="E5" s="103">
        <v>952</v>
      </c>
      <c r="F5" s="103">
        <v>3.85</v>
      </c>
      <c r="G5" s="103" t="s">
        <v>21</v>
      </c>
      <c r="H5" s="103" t="s">
        <v>21</v>
      </c>
      <c r="I5" s="103">
        <v>0.96499999999999997</v>
      </c>
      <c r="J5" s="103">
        <v>-3.5999999999999997E-2</v>
      </c>
      <c r="K5" s="103">
        <v>7.96</v>
      </c>
      <c r="L5" s="103">
        <v>1</v>
      </c>
      <c r="M5" s="103">
        <v>201502</v>
      </c>
      <c r="N5" s="103">
        <v>999999</v>
      </c>
      <c r="O5" s="103">
        <v>12</v>
      </c>
      <c r="P5" s="103">
        <v>1</v>
      </c>
      <c r="Q5" s="103">
        <v>1</v>
      </c>
      <c r="R5" s="103">
        <v>3.99</v>
      </c>
      <c r="S5" s="103">
        <v>3</v>
      </c>
      <c r="T5" s="103">
        <v>12</v>
      </c>
    </row>
    <row r="6" spans="1:20">
      <c r="A6" s="103">
        <v>201505</v>
      </c>
      <c r="B6" s="103">
        <v>210912</v>
      </c>
      <c r="C6" s="103" t="s">
        <v>51</v>
      </c>
      <c r="D6" s="103">
        <v>3</v>
      </c>
      <c r="E6" s="103">
        <v>952</v>
      </c>
      <c r="F6" s="103">
        <v>3.85</v>
      </c>
      <c r="G6" s="103" t="s">
        <v>21</v>
      </c>
      <c r="H6" s="103" t="s">
        <v>21</v>
      </c>
      <c r="I6" s="103">
        <v>0.96499999999999997</v>
      </c>
      <c r="J6" s="103">
        <v>-3.5999999999999997E-2</v>
      </c>
      <c r="K6" s="103">
        <v>7.96</v>
      </c>
      <c r="L6" s="103">
        <v>1</v>
      </c>
      <c r="M6" s="103">
        <v>201502</v>
      </c>
      <c r="N6" s="103">
        <v>999999</v>
      </c>
      <c r="O6" s="103">
        <v>12</v>
      </c>
      <c r="P6" s="103">
        <v>1</v>
      </c>
      <c r="Q6" s="103">
        <v>1</v>
      </c>
      <c r="R6" s="103">
        <v>3.99</v>
      </c>
      <c r="S6" s="103">
        <v>3</v>
      </c>
      <c r="T6" s="103">
        <v>12</v>
      </c>
    </row>
    <row r="7" spans="1:20">
      <c r="A7" s="103">
        <v>201506</v>
      </c>
      <c r="B7" s="103">
        <v>210912</v>
      </c>
      <c r="C7" s="103" t="s">
        <v>51</v>
      </c>
      <c r="D7" s="103">
        <v>3</v>
      </c>
      <c r="E7" s="103">
        <v>952</v>
      </c>
      <c r="F7" s="103">
        <v>3.85</v>
      </c>
      <c r="G7" s="103" t="s">
        <v>21</v>
      </c>
      <c r="H7" s="103" t="s">
        <v>21</v>
      </c>
      <c r="I7" s="103">
        <v>0.96499999999999997</v>
      </c>
      <c r="J7" s="103">
        <v>-3.5999999999999997E-2</v>
      </c>
      <c r="K7" s="103">
        <v>7.96</v>
      </c>
      <c r="L7" s="103">
        <v>1</v>
      </c>
      <c r="M7" s="103">
        <v>201502</v>
      </c>
      <c r="N7" s="103">
        <v>999999</v>
      </c>
      <c r="O7" s="103">
        <v>12</v>
      </c>
      <c r="P7" s="103">
        <v>1</v>
      </c>
      <c r="Q7" s="103">
        <v>1</v>
      </c>
      <c r="R7" s="103">
        <v>3.99</v>
      </c>
      <c r="S7" s="103">
        <v>3</v>
      </c>
      <c r="T7" s="103">
        <v>12</v>
      </c>
    </row>
    <row r="8" spans="1:20">
      <c r="A8" s="103">
        <v>201507</v>
      </c>
      <c r="B8" s="103">
        <v>210912</v>
      </c>
      <c r="C8" s="103" t="s">
        <v>51</v>
      </c>
      <c r="D8" s="103">
        <v>3</v>
      </c>
      <c r="E8" s="103">
        <v>952</v>
      </c>
      <c r="F8" s="103">
        <v>3.95</v>
      </c>
      <c r="G8" s="103" t="s">
        <v>21</v>
      </c>
      <c r="H8" s="103" t="s">
        <v>21</v>
      </c>
      <c r="I8" s="103">
        <v>0.99</v>
      </c>
      <c r="J8" s="103">
        <v>-0.01</v>
      </c>
      <c r="K8" s="103">
        <v>7.96</v>
      </c>
      <c r="L8" s="103">
        <v>1</v>
      </c>
      <c r="M8" s="103">
        <v>201502</v>
      </c>
      <c r="N8" s="103">
        <v>999999</v>
      </c>
      <c r="O8" s="103">
        <v>12</v>
      </c>
      <c r="P8" s="103">
        <v>1</v>
      </c>
      <c r="Q8" s="103">
        <v>1</v>
      </c>
      <c r="R8" s="103">
        <v>3.99</v>
      </c>
      <c r="S8" s="103">
        <v>3</v>
      </c>
      <c r="T8" s="103">
        <v>12</v>
      </c>
    </row>
    <row r="9" spans="1:20">
      <c r="A9" s="103">
        <v>201508</v>
      </c>
      <c r="B9" s="103">
        <v>210912</v>
      </c>
      <c r="C9" s="103" t="s">
        <v>51</v>
      </c>
      <c r="D9" s="103">
        <v>3</v>
      </c>
      <c r="E9" s="103">
        <v>952</v>
      </c>
      <c r="F9" s="103">
        <v>3.95</v>
      </c>
      <c r="G9" s="103" t="s">
        <v>21</v>
      </c>
      <c r="H9" s="103" t="s">
        <v>21</v>
      </c>
      <c r="I9" s="103">
        <v>0.99</v>
      </c>
      <c r="J9" s="103">
        <v>-0.01</v>
      </c>
      <c r="K9" s="103">
        <v>7.96</v>
      </c>
      <c r="L9" s="103">
        <v>1</v>
      </c>
      <c r="M9" s="103">
        <v>201502</v>
      </c>
      <c r="N9" s="103">
        <v>999999</v>
      </c>
      <c r="O9" s="103">
        <v>12</v>
      </c>
      <c r="P9" s="103">
        <v>1</v>
      </c>
      <c r="Q9" s="103">
        <v>1</v>
      </c>
      <c r="R9" s="103">
        <v>3.99</v>
      </c>
      <c r="S9" s="103">
        <v>3</v>
      </c>
      <c r="T9" s="103">
        <v>12</v>
      </c>
    </row>
    <row r="10" spans="1:20">
      <c r="A10" s="103">
        <v>201509</v>
      </c>
      <c r="B10" s="103">
        <v>210912</v>
      </c>
      <c r="C10" s="103" t="s">
        <v>51</v>
      </c>
      <c r="D10" s="103">
        <v>3</v>
      </c>
      <c r="E10" s="103">
        <v>952</v>
      </c>
      <c r="F10" s="103">
        <v>3.95</v>
      </c>
      <c r="G10" s="103" t="s">
        <v>21</v>
      </c>
      <c r="H10" s="103" t="s">
        <v>21</v>
      </c>
      <c r="I10" s="103">
        <v>0.99</v>
      </c>
      <c r="J10" s="103">
        <v>-0.01</v>
      </c>
      <c r="K10" s="103">
        <v>7.96</v>
      </c>
      <c r="L10" s="103">
        <v>1</v>
      </c>
      <c r="M10" s="103">
        <v>201502</v>
      </c>
      <c r="N10" s="103">
        <v>999999</v>
      </c>
      <c r="O10" s="103">
        <v>12</v>
      </c>
      <c r="P10" s="103">
        <v>1</v>
      </c>
      <c r="Q10" s="103">
        <v>1</v>
      </c>
      <c r="R10" s="103">
        <v>3.99</v>
      </c>
      <c r="S10" s="103">
        <v>3</v>
      </c>
      <c r="T10" s="103">
        <v>12</v>
      </c>
    </row>
    <row r="11" spans="1:20">
      <c r="A11" s="103">
        <v>201510</v>
      </c>
      <c r="B11" s="103">
        <v>210912</v>
      </c>
      <c r="C11" s="103" t="s">
        <v>51</v>
      </c>
      <c r="D11" s="103">
        <v>3</v>
      </c>
      <c r="E11" s="103">
        <v>952</v>
      </c>
      <c r="F11" s="103">
        <v>3.82</v>
      </c>
      <c r="G11" s="103" t="s">
        <v>23</v>
      </c>
      <c r="H11" s="103" t="s">
        <v>23</v>
      </c>
      <c r="I11" s="103">
        <v>0.95699999999999996</v>
      </c>
      <c r="J11" s="103">
        <v>-4.3999999999999997E-2</v>
      </c>
      <c r="K11" s="103">
        <v>7.96</v>
      </c>
      <c r="L11" s="103">
        <v>1</v>
      </c>
      <c r="M11" s="103">
        <v>201502</v>
      </c>
      <c r="N11" s="103">
        <v>999999</v>
      </c>
      <c r="O11" s="103">
        <v>12</v>
      </c>
      <c r="P11" s="103">
        <v>1</v>
      </c>
      <c r="Q11" s="103">
        <v>1</v>
      </c>
      <c r="R11" s="103">
        <v>3.99</v>
      </c>
      <c r="S11" s="103">
        <v>3</v>
      </c>
      <c r="T11" s="103">
        <v>12</v>
      </c>
    </row>
    <row r="12" spans="1:20">
      <c r="A12" s="103">
        <v>201511</v>
      </c>
      <c r="B12" s="103">
        <v>210912</v>
      </c>
      <c r="C12" s="103" t="s">
        <v>51</v>
      </c>
      <c r="D12" s="103">
        <v>3</v>
      </c>
      <c r="E12" s="103">
        <v>952</v>
      </c>
      <c r="F12" s="103">
        <v>3.82</v>
      </c>
      <c r="G12" s="103" t="s">
        <v>23</v>
      </c>
      <c r="H12" s="103" t="s">
        <v>23</v>
      </c>
      <c r="I12" s="103">
        <v>0.95699999999999996</v>
      </c>
      <c r="J12" s="103">
        <v>-4.3999999999999997E-2</v>
      </c>
      <c r="K12" s="103">
        <v>7.96</v>
      </c>
      <c r="L12" s="103">
        <v>1</v>
      </c>
      <c r="M12" s="103">
        <v>201502</v>
      </c>
      <c r="N12" s="103">
        <v>999999</v>
      </c>
      <c r="O12" s="103">
        <v>12</v>
      </c>
      <c r="P12" s="103">
        <v>1</v>
      </c>
      <c r="Q12" s="103">
        <v>1</v>
      </c>
      <c r="R12" s="103">
        <v>3.99</v>
      </c>
      <c r="S12" s="103">
        <v>3</v>
      </c>
      <c r="T12" s="103">
        <v>12</v>
      </c>
    </row>
    <row r="13" spans="1:20">
      <c r="A13" s="103">
        <v>201501</v>
      </c>
      <c r="B13" s="103">
        <v>210912</v>
      </c>
      <c r="C13" s="103" t="s">
        <v>51</v>
      </c>
      <c r="D13" s="103">
        <v>3</v>
      </c>
      <c r="E13" s="103">
        <v>13</v>
      </c>
      <c r="F13" s="103">
        <v>5</v>
      </c>
      <c r="G13" s="103" t="s">
        <v>21</v>
      </c>
      <c r="H13" s="103" t="s">
        <v>21</v>
      </c>
      <c r="I13" s="103">
        <v>1.1539999999999999</v>
      </c>
      <c r="J13" s="103">
        <v>0.14299999999999999</v>
      </c>
      <c r="K13" s="103">
        <v>13.87</v>
      </c>
      <c r="L13" s="103">
        <v>1</v>
      </c>
      <c r="M13" s="103">
        <v>201410</v>
      </c>
      <c r="N13" s="103">
        <v>201501</v>
      </c>
      <c r="O13" s="103">
        <v>3</v>
      </c>
      <c r="P13" s="103">
        <v>1</v>
      </c>
      <c r="Q13" s="103">
        <v>1</v>
      </c>
      <c r="R13" s="103">
        <v>4.3339999999999996</v>
      </c>
      <c r="S13" s="103">
        <v>4</v>
      </c>
      <c r="T13" s="103">
        <v>3</v>
      </c>
    </row>
    <row r="14" spans="1:20">
      <c r="A14" s="103">
        <v>201502</v>
      </c>
      <c r="B14" s="103">
        <v>210912</v>
      </c>
      <c r="C14" s="103" t="s">
        <v>51</v>
      </c>
      <c r="D14" s="103">
        <v>3</v>
      </c>
      <c r="E14" s="103">
        <v>13</v>
      </c>
      <c r="F14" s="103">
        <v>5</v>
      </c>
      <c r="G14" s="103" t="s">
        <v>21</v>
      </c>
      <c r="H14" s="103" t="s">
        <v>21</v>
      </c>
      <c r="I14" s="103">
        <v>1</v>
      </c>
      <c r="J14" s="103">
        <v>0</v>
      </c>
      <c r="K14" s="103">
        <v>13.87</v>
      </c>
      <c r="L14" s="103">
        <v>1</v>
      </c>
      <c r="M14" s="103">
        <v>201502</v>
      </c>
      <c r="N14" s="103">
        <v>999999</v>
      </c>
      <c r="O14" s="103">
        <v>3</v>
      </c>
      <c r="P14" s="103">
        <v>1</v>
      </c>
      <c r="Q14" s="103">
        <v>1</v>
      </c>
      <c r="R14" s="103">
        <v>5</v>
      </c>
      <c r="S14" s="103">
        <v>3</v>
      </c>
      <c r="T14" s="103">
        <v>3</v>
      </c>
    </row>
    <row r="15" spans="1:20">
      <c r="A15" s="103">
        <v>201503</v>
      </c>
      <c r="B15" s="103">
        <v>210912</v>
      </c>
      <c r="C15" s="103" t="s">
        <v>51</v>
      </c>
      <c r="D15" s="103">
        <v>3</v>
      </c>
      <c r="E15" s="103">
        <v>13</v>
      </c>
      <c r="F15" s="103">
        <v>5</v>
      </c>
      <c r="G15" s="103" t="s">
        <v>21</v>
      </c>
      <c r="H15" s="103" t="s">
        <v>21</v>
      </c>
      <c r="I15" s="103">
        <v>1</v>
      </c>
      <c r="J15" s="103">
        <v>0</v>
      </c>
      <c r="K15" s="103">
        <v>13.87</v>
      </c>
      <c r="L15" s="103">
        <v>1</v>
      </c>
      <c r="M15" s="103">
        <v>201502</v>
      </c>
      <c r="N15" s="103">
        <v>999999</v>
      </c>
      <c r="O15" s="103">
        <v>3</v>
      </c>
      <c r="P15" s="103">
        <v>1</v>
      </c>
      <c r="Q15" s="103">
        <v>1</v>
      </c>
      <c r="R15" s="103">
        <v>5</v>
      </c>
      <c r="S15" s="103">
        <v>3</v>
      </c>
      <c r="T15" s="103">
        <v>3</v>
      </c>
    </row>
    <row r="16" spans="1:20">
      <c r="A16" s="103">
        <v>201504</v>
      </c>
      <c r="B16" s="103">
        <v>210912</v>
      </c>
      <c r="C16" s="103" t="s">
        <v>51</v>
      </c>
      <c r="D16" s="103">
        <v>3</v>
      </c>
      <c r="E16" s="103">
        <v>13</v>
      </c>
      <c r="F16" s="103">
        <v>5</v>
      </c>
      <c r="G16" s="103" t="s">
        <v>21</v>
      </c>
      <c r="H16" s="103" t="s">
        <v>21</v>
      </c>
      <c r="I16" s="103">
        <v>1</v>
      </c>
      <c r="J16" s="103">
        <v>0</v>
      </c>
      <c r="K16" s="103">
        <v>13.87</v>
      </c>
      <c r="L16" s="103">
        <v>1</v>
      </c>
      <c r="M16" s="103">
        <v>201502</v>
      </c>
      <c r="N16" s="103">
        <v>999999</v>
      </c>
      <c r="O16" s="103">
        <v>3</v>
      </c>
      <c r="P16" s="103">
        <v>1</v>
      </c>
      <c r="Q16" s="103">
        <v>1</v>
      </c>
      <c r="R16" s="103">
        <v>5</v>
      </c>
      <c r="S16" s="103">
        <v>3</v>
      </c>
      <c r="T16" s="103">
        <v>3</v>
      </c>
    </row>
    <row r="17" spans="1:20">
      <c r="A17" s="103">
        <v>201505</v>
      </c>
      <c r="B17" s="103">
        <v>210912</v>
      </c>
      <c r="C17" s="103" t="s">
        <v>51</v>
      </c>
      <c r="D17" s="103">
        <v>3</v>
      </c>
      <c r="E17" s="103">
        <v>13</v>
      </c>
      <c r="F17" s="103">
        <v>5</v>
      </c>
      <c r="G17" s="103" t="s">
        <v>21</v>
      </c>
      <c r="H17" s="103" t="s">
        <v>21</v>
      </c>
      <c r="I17" s="103">
        <v>1</v>
      </c>
      <c r="J17" s="103">
        <v>0</v>
      </c>
      <c r="K17" s="103">
        <v>13.87</v>
      </c>
      <c r="L17" s="103">
        <v>1</v>
      </c>
      <c r="M17" s="103">
        <v>201502</v>
      </c>
      <c r="N17" s="103">
        <v>999999</v>
      </c>
      <c r="O17" s="103">
        <v>3</v>
      </c>
      <c r="P17" s="103">
        <v>1</v>
      </c>
      <c r="Q17" s="103">
        <v>1</v>
      </c>
      <c r="R17" s="103">
        <v>5</v>
      </c>
      <c r="S17" s="103">
        <v>3</v>
      </c>
      <c r="T17" s="103">
        <v>3</v>
      </c>
    </row>
    <row r="18" spans="1:20">
      <c r="A18" s="103">
        <v>201506</v>
      </c>
      <c r="B18" s="103">
        <v>210912</v>
      </c>
      <c r="C18" s="103" t="s">
        <v>51</v>
      </c>
      <c r="D18" s="103">
        <v>3</v>
      </c>
      <c r="E18" s="103">
        <v>13</v>
      </c>
      <c r="F18" s="103">
        <v>5</v>
      </c>
      <c r="G18" s="103" t="s">
        <v>21</v>
      </c>
      <c r="H18" s="103" t="s">
        <v>21</v>
      </c>
      <c r="I18" s="103">
        <v>1</v>
      </c>
      <c r="J18" s="103">
        <v>0</v>
      </c>
      <c r="K18" s="103">
        <v>13.87</v>
      </c>
      <c r="L18" s="103">
        <v>1</v>
      </c>
      <c r="M18" s="103">
        <v>201502</v>
      </c>
      <c r="N18" s="103">
        <v>999999</v>
      </c>
      <c r="O18" s="103">
        <v>3</v>
      </c>
      <c r="P18" s="103">
        <v>1</v>
      </c>
      <c r="Q18" s="103">
        <v>1</v>
      </c>
      <c r="R18" s="103">
        <v>5</v>
      </c>
      <c r="S18" s="103">
        <v>3</v>
      </c>
      <c r="T18" s="103">
        <v>3</v>
      </c>
    </row>
    <row r="19" spans="1:20">
      <c r="A19" s="103">
        <v>201507</v>
      </c>
      <c r="B19" s="103">
        <v>210912</v>
      </c>
      <c r="C19" s="103" t="s">
        <v>51</v>
      </c>
      <c r="D19" s="103">
        <v>3</v>
      </c>
      <c r="E19" s="103">
        <v>13</v>
      </c>
      <c r="F19" s="103">
        <v>5</v>
      </c>
      <c r="G19" s="103" t="s">
        <v>21</v>
      </c>
      <c r="H19" s="103" t="s">
        <v>21</v>
      </c>
      <c r="I19" s="103">
        <v>1</v>
      </c>
      <c r="J19" s="103">
        <v>0</v>
      </c>
      <c r="K19" s="103">
        <v>13.87</v>
      </c>
      <c r="L19" s="103">
        <v>1</v>
      </c>
      <c r="M19" s="103">
        <v>201502</v>
      </c>
      <c r="N19" s="103">
        <v>999999</v>
      </c>
      <c r="O19" s="103">
        <v>3</v>
      </c>
      <c r="P19" s="103">
        <v>1</v>
      </c>
      <c r="Q19" s="103">
        <v>1</v>
      </c>
      <c r="R19" s="103">
        <v>5</v>
      </c>
      <c r="S19" s="103">
        <v>3</v>
      </c>
      <c r="T19" s="103">
        <v>3</v>
      </c>
    </row>
    <row r="20" spans="1:20">
      <c r="A20" s="103">
        <v>201508</v>
      </c>
      <c r="B20" s="103">
        <v>210912</v>
      </c>
      <c r="C20" s="103" t="s">
        <v>51</v>
      </c>
      <c r="D20" s="103">
        <v>3</v>
      </c>
      <c r="E20" s="103">
        <v>13</v>
      </c>
      <c r="F20" s="103">
        <v>5</v>
      </c>
      <c r="G20" s="103" t="s">
        <v>21</v>
      </c>
      <c r="H20" s="103" t="s">
        <v>21</v>
      </c>
      <c r="I20" s="103">
        <v>1</v>
      </c>
      <c r="J20" s="103">
        <v>0</v>
      </c>
      <c r="K20" s="103">
        <v>13.87</v>
      </c>
      <c r="L20" s="103">
        <v>1</v>
      </c>
      <c r="M20" s="103">
        <v>201502</v>
      </c>
      <c r="N20" s="103">
        <v>999999</v>
      </c>
      <c r="O20" s="103">
        <v>3</v>
      </c>
      <c r="P20" s="103">
        <v>1</v>
      </c>
      <c r="Q20" s="103">
        <v>1</v>
      </c>
      <c r="R20" s="103">
        <v>5</v>
      </c>
      <c r="S20" s="103">
        <v>3</v>
      </c>
      <c r="T20" s="103">
        <v>3</v>
      </c>
    </row>
    <row r="21" spans="1:20">
      <c r="A21" s="103">
        <v>201509</v>
      </c>
      <c r="B21" s="103">
        <v>210912</v>
      </c>
      <c r="C21" s="103" t="s">
        <v>51</v>
      </c>
      <c r="D21" s="103">
        <v>3</v>
      </c>
      <c r="E21" s="103">
        <v>13</v>
      </c>
      <c r="F21" s="103">
        <v>5</v>
      </c>
      <c r="G21" s="103" t="s">
        <v>21</v>
      </c>
      <c r="H21" s="103" t="s">
        <v>21</v>
      </c>
      <c r="I21" s="103">
        <v>1</v>
      </c>
      <c r="J21" s="103">
        <v>0</v>
      </c>
      <c r="K21" s="103">
        <v>13.87</v>
      </c>
      <c r="L21" s="103">
        <v>1</v>
      </c>
      <c r="M21" s="103">
        <v>201502</v>
      </c>
      <c r="N21" s="103">
        <v>999999</v>
      </c>
      <c r="O21" s="103">
        <v>3</v>
      </c>
      <c r="P21" s="103">
        <v>1</v>
      </c>
      <c r="Q21" s="103">
        <v>1</v>
      </c>
      <c r="R21" s="103">
        <v>5</v>
      </c>
      <c r="S21" s="103">
        <v>3</v>
      </c>
      <c r="T21" s="103">
        <v>3</v>
      </c>
    </row>
    <row r="22" spans="1:20">
      <c r="A22" s="103">
        <v>201510</v>
      </c>
      <c r="B22" s="103">
        <v>210912</v>
      </c>
      <c r="C22" s="103" t="s">
        <v>51</v>
      </c>
      <c r="D22" s="103">
        <v>3</v>
      </c>
      <c r="E22" s="103">
        <v>13</v>
      </c>
      <c r="F22" s="103">
        <v>5</v>
      </c>
      <c r="G22" s="103" t="s">
        <v>21</v>
      </c>
      <c r="H22" s="103" t="s">
        <v>21</v>
      </c>
      <c r="I22" s="103">
        <v>1</v>
      </c>
      <c r="J22" s="103">
        <v>0</v>
      </c>
      <c r="K22" s="103">
        <v>13.87</v>
      </c>
      <c r="L22" s="103">
        <v>1</v>
      </c>
      <c r="M22" s="103">
        <v>201502</v>
      </c>
      <c r="N22" s="103">
        <v>999999</v>
      </c>
      <c r="O22" s="103">
        <v>3</v>
      </c>
      <c r="P22" s="103">
        <v>1</v>
      </c>
      <c r="Q22" s="103">
        <v>1</v>
      </c>
      <c r="R22" s="103">
        <v>5</v>
      </c>
      <c r="S22" s="103">
        <v>3</v>
      </c>
      <c r="T22" s="103">
        <v>3</v>
      </c>
    </row>
    <row r="23" spans="1:20">
      <c r="A23" s="103">
        <v>201511</v>
      </c>
      <c r="B23" s="103">
        <v>210912</v>
      </c>
      <c r="C23" s="103" t="s">
        <v>51</v>
      </c>
      <c r="D23" s="103">
        <v>3</v>
      </c>
      <c r="E23" s="103">
        <v>13</v>
      </c>
      <c r="F23" s="103">
        <v>5</v>
      </c>
      <c r="G23" s="103" t="s">
        <v>21</v>
      </c>
      <c r="H23" s="103" t="s">
        <v>21</v>
      </c>
      <c r="I23" s="103">
        <v>1</v>
      </c>
      <c r="J23" s="103">
        <v>0</v>
      </c>
      <c r="K23" s="103">
        <v>13.87</v>
      </c>
      <c r="L23" s="103">
        <v>1</v>
      </c>
      <c r="M23" s="103">
        <v>201502</v>
      </c>
      <c r="N23" s="103">
        <v>999999</v>
      </c>
      <c r="O23" s="103">
        <v>3</v>
      </c>
      <c r="P23" s="103">
        <v>1</v>
      </c>
      <c r="Q23" s="103">
        <v>1</v>
      </c>
      <c r="R23" s="103">
        <v>5</v>
      </c>
      <c r="S23" s="103">
        <v>3</v>
      </c>
      <c r="T23" s="103">
        <v>3</v>
      </c>
    </row>
    <row r="24" spans="1:20">
      <c r="A24" s="103">
        <v>201501</v>
      </c>
      <c r="B24" s="103">
        <v>210912</v>
      </c>
      <c r="C24" s="103" t="s">
        <v>51</v>
      </c>
      <c r="D24" s="103">
        <v>3</v>
      </c>
      <c r="E24" s="103">
        <v>73</v>
      </c>
      <c r="F24" s="103">
        <v>3.95</v>
      </c>
      <c r="G24" s="103" t="s">
        <v>21</v>
      </c>
      <c r="H24" s="103" t="s">
        <v>21</v>
      </c>
      <c r="I24" s="103">
        <v>0.99</v>
      </c>
      <c r="J24" s="103">
        <v>-0.01</v>
      </c>
      <c r="K24" s="103">
        <v>11.43</v>
      </c>
      <c r="L24" s="103">
        <v>1</v>
      </c>
      <c r="M24" s="103">
        <v>201403</v>
      </c>
      <c r="N24" s="103">
        <v>201501</v>
      </c>
      <c r="O24" s="103">
        <v>9</v>
      </c>
      <c r="P24" s="103">
        <v>1</v>
      </c>
      <c r="Q24" s="103">
        <v>1</v>
      </c>
      <c r="R24" s="103">
        <v>3.9889999999999999</v>
      </c>
      <c r="S24" s="103">
        <v>4</v>
      </c>
      <c r="T24" s="103">
        <v>9</v>
      </c>
    </row>
    <row r="25" spans="1:20">
      <c r="A25" s="103">
        <v>201502</v>
      </c>
      <c r="B25" s="103">
        <v>210912</v>
      </c>
      <c r="C25" s="103" t="s">
        <v>51</v>
      </c>
      <c r="D25" s="103">
        <v>3</v>
      </c>
      <c r="E25" s="103">
        <v>73</v>
      </c>
      <c r="F25" s="103">
        <v>3.95</v>
      </c>
      <c r="G25" s="103" t="s">
        <v>21</v>
      </c>
      <c r="H25" s="103" t="s">
        <v>21</v>
      </c>
      <c r="I25" s="103">
        <v>1</v>
      </c>
      <c r="J25" s="103">
        <v>0</v>
      </c>
      <c r="K25" s="103">
        <v>11.43</v>
      </c>
      <c r="L25" s="103">
        <v>1</v>
      </c>
      <c r="M25" s="103">
        <v>201502</v>
      </c>
      <c r="N25" s="103">
        <v>999999</v>
      </c>
      <c r="O25" s="103">
        <v>9</v>
      </c>
      <c r="P25" s="103">
        <v>1</v>
      </c>
      <c r="Q25" s="103">
        <v>1</v>
      </c>
      <c r="R25" s="103">
        <v>3.95</v>
      </c>
      <c r="S25" s="103">
        <v>3</v>
      </c>
      <c r="T25" s="103">
        <v>9</v>
      </c>
    </row>
    <row r="26" spans="1:20">
      <c r="A26" s="103">
        <v>201503</v>
      </c>
      <c r="B26" s="103">
        <v>210912</v>
      </c>
      <c r="C26" s="103" t="s">
        <v>51</v>
      </c>
      <c r="D26" s="103">
        <v>3</v>
      </c>
      <c r="E26" s="103">
        <v>73</v>
      </c>
      <c r="F26" s="103">
        <v>3.95</v>
      </c>
      <c r="G26" s="103" t="s">
        <v>21</v>
      </c>
      <c r="H26" s="103" t="s">
        <v>21</v>
      </c>
      <c r="I26" s="103">
        <v>1</v>
      </c>
      <c r="J26" s="103">
        <v>0</v>
      </c>
      <c r="K26" s="103">
        <v>11.43</v>
      </c>
      <c r="L26" s="103">
        <v>1</v>
      </c>
      <c r="M26" s="103">
        <v>201502</v>
      </c>
      <c r="N26" s="103">
        <v>999999</v>
      </c>
      <c r="O26" s="103">
        <v>9</v>
      </c>
      <c r="P26" s="103">
        <v>1</v>
      </c>
      <c r="Q26" s="103">
        <v>1</v>
      </c>
      <c r="R26" s="103">
        <v>3.95</v>
      </c>
      <c r="S26" s="103">
        <v>3</v>
      </c>
      <c r="T26" s="103">
        <v>9</v>
      </c>
    </row>
    <row r="27" spans="1:20">
      <c r="A27" s="103">
        <v>201504</v>
      </c>
      <c r="B27" s="103">
        <v>210912</v>
      </c>
      <c r="C27" s="103" t="s">
        <v>51</v>
      </c>
      <c r="D27" s="103">
        <v>3</v>
      </c>
      <c r="E27" s="103">
        <v>73</v>
      </c>
      <c r="F27" s="103">
        <v>3.95</v>
      </c>
      <c r="G27" s="103" t="s">
        <v>21</v>
      </c>
      <c r="H27" s="103" t="s">
        <v>21</v>
      </c>
      <c r="I27" s="103">
        <v>1</v>
      </c>
      <c r="J27" s="103">
        <v>0</v>
      </c>
      <c r="K27" s="103">
        <v>11.43</v>
      </c>
      <c r="L27" s="103">
        <v>1</v>
      </c>
      <c r="M27" s="103">
        <v>201502</v>
      </c>
      <c r="N27" s="103">
        <v>999999</v>
      </c>
      <c r="O27" s="103">
        <v>9</v>
      </c>
      <c r="P27" s="103">
        <v>1</v>
      </c>
      <c r="Q27" s="103">
        <v>1</v>
      </c>
      <c r="R27" s="103">
        <v>3.95</v>
      </c>
      <c r="S27" s="103">
        <v>3</v>
      </c>
      <c r="T27" s="103">
        <v>9</v>
      </c>
    </row>
    <row r="28" spans="1:20">
      <c r="A28" s="103">
        <v>201505</v>
      </c>
      <c r="B28" s="103">
        <v>210912</v>
      </c>
      <c r="C28" s="103" t="s">
        <v>51</v>
      </c>
      <c r="D28" s="103">
        <v>3</v>
      </c>
      <c r="E28" s="103">
        <v>73</v>
      </c>
      <c r="F28" s="103">
        <v>3.95</v>
      </c>
      <c r="G28" s="103" t="s">
        <v>21</v>
      </c>
      <c r="H28" s="103" t="s">
        <v>21</v>
      </c>
      <c r="I28" s="103">
        <v>1</v>
      </c>
      <c r="J28" s="103">
        <v>0</v>
      </c>
      <c r="K28" s="103">
        <v>11.43</v>
      </c>
      <c r="L28" s="103">
        <v>1</v>
      </c>
      <c r="M28" s="103">
        <v>201502</v>
      </c>
      <c r="N28" s="103">
        <v>999999</v>
      </c>
      <c r="O28" s="103">
        <v>9</v>
      </c>
      <c r="P28" s="103">
        <v>1</v>
      </c>
      <c r="Q28" s="103">
        <v>1</v>
      </c>
      <c r="R28" s="103">
        <v>3.95</v>
      </c>
      <c r="S28" s="103">
        <v>3</v>
      </c>
      <c r="T28" s="103">
        <v>9</v>
      </c>
    </row>
    <row r="29" spans="1:20">
      <c r="A29" s="103">
        <v>201506</v>
      </c>
      <c r="B29" s="103">
        <v>210912</v>
      </c>
      <c r="C29" s="103" t="s">
        <v>51</v>
      </c>
      <c r="D29" s="103">
        <v>3</v>
      </c>
      <c r="E29" s="103">
        <v>73</v>
      </c>
      <c r="F29" s="103">
        <v>3.95</v>
      </c>
      <c r="G29" s="103" t="s">
        <v>21</v>
      </c>
      <c r="H29" s="103" t="s">
        <v>21</v>
      </c>
      <c r="I29" s="103">
        <v>1</v>
      </c>
      <c r="J29" s="103">
        <v>0</v>
      </c>
      <c r="K29" s="103">
        <v>11.43</v>
      </c>
      <c r="L29" s="103">
        <v>1</v>
      </c>
      <c r="M29" s="103">
        <v>201502</v>
      </c>
      <c r="N29" s="103">
        <v>999999</v>
      </c>
      <c r="O29" s="103">
        <v>9</v>
      </c>
      <c r="P29" s="103">
        <v>1</v>
      </c>
      <c r="Q29" s="103">
        <v>1</v>
      </c>
      <c r="R29" s="103">
        <v>3.95</v>
      </c>
      <c r="S29" s="103">
        <v>3</v>
      </c>
      <c r="T29" s="103">
        <v>9</v>
      </c>
    </row>
    <row r="30" spans="1:20">
      <c r="A30" s="103">
        <v>201507</v>
      </c>
      <c r="B30" s="103">
        <v>210912</v>
      </c>
      <c r="C30" s="103" t="s">
        <v>51</v>
      </c>
      <c r="D30" s="103">
        <v>3</v>
      </c>
      <c r="E30" s="103">
        <v>73</v>
      </c>
      <c r="F30" s="103">
        <v>3.95</v>
      </c>
      <c r="G30" s="103" t="s">
        <v>21</v>
      </c>
      <c r="H30" s="103" t="s">
        <v>21</v>
      </c>
      <c r="I30" s="103">
        <v>1</v>
      </c>
      <c r="J30" s="103">
        <v>0</v>
      </c>
      <c r="K30" s="103">
        <v>11.43</v>
      </c>
      <c r="L30" s="103">
        <v>1</v>
      </c>
      <c r="M30" s="103">
        <v>201502</v>
      </c>
      <c r="N30" s="103">
        <v>999999</v>
      </c>
      <c r="O30" s="103">
        <v>9</v>
      </c>
      <c r="P30" s="103">
        <v>1</v>
      </c>
      <c r="Q30" s="103">
        <v>1</v>
      </c>
      <c r="R30" s="103">
        <v>3.95</v>
      </c>
      <c r="S30" s="103">
        <v>3</v>
      </c>
      <c r="T30" s="103">
        <v>9</v>
      </c>
    </row>
    <row r="31" spans="1:20">
      <c r="A31" s="103">
        <v>201508</v>
      </c>
      <c r="B31" s="103">
        <v>210912</v>
      </c>
      <c r="C31" s="103" t="s">
        <v>51</v>
      </c>
      <c r="D31" s="103">
        <v>3</v>
      </c>
      <c r="E31" s="103">
        <v>73</v>
      </c>
      <c r="F31" s="103">
        <v>3.95</v>
      </c>
      <c r="G31" s="103" t="s">
        <v>21</v>
      </c>
      <c r="H31" s="103" t="s">
        <v>21</v>
      </c>
      <c r="I31" s="103">
        <v>1</v>
      </c>
      <c r="J31" s="103">
        <v>0</v>
      </c>
      <c r="K31" s="103">
        <v>11.43</v>
      </c>
      <c r="L31" s="103">
        <v>1</v>
      </c>
      <c r="M31" s="103">
        <v>201502</v>
      </c>
      <c r="N31" s="103">
        <v>999999</v>
      </c>
      <c r="O31" s="103">
        <v>9</v>
      </c>
      <c r="P31" s="103">
        <v>1</v>
      </c>
      <c r="Q31" s="103">
        <v>1</v>
      </c>
      <c r="R31" s="103">
        <v>3.95</v>
      </c>
      <c r="S31" s="103">
        <v>3</v>
      </c>
      <c r="T31" s="103">
        <v>9</v>
      </c>
    </row>
    <row r="32" spans="1:20">
      <c r="A32" s="103">
        <v>201509</v>
      </c>
      <c r="B32" s="103">
        <v>210912</v>
      </c>
      <c r="C32" s="103" t="s">
        <v>51</v>
      </c>
      <c r="D32" s="103">
        <v>3</v>
      </c>
      <c r="E32" s="103">
        <v>73</v>
      </c>
      <c r="F32" s="103">
        <v>3.95</v>
      </c>
      <c r="G32" s="103" t="s">
        <v>21</v>
      </c>
      <c r="H32" s="103" t="s">
        <v>21</v>
      </c>
      <c r="I32" s="103">
        <v>1</v>
      </c>
      <c r="J32" s="103">
        <v>0</v>
      </c>
      <c r="K32" s="103">
        <v>11.43</v>
      </c>
      <c r="L32" s="103">
        <v>1</v>
      </c>
      <c r="M32" s="103">
        <v>201502</v>
      </c>
      <c r="N32" s="103">
        <v>999999</v>
      </c>
      <c r="O32" s="103">
        <v>9</v>
      </c>
      <c r="P32" s="103">
        <v>1</v>
      </c>
      <c r="Q32" s="103">
        <v>1</v>
      </c>
      <c r="R32" s="103">
        <v>3.95</v>
      </c>
      <c r="S32" s="103">
        <v>3</v>
      </c>
      <c r="T32" s="103">
        <v>9</v>
      </c>
    </row>
    <row r="33" spans="1:20">
      <c r="A33" s="103">
        <v>201510</v>
      </c>
      <c r="B33" s="103">
        <v>210912</v>
      </c>
      <c r="C33" s="103" t="s">
        <v>51</v>
      </c>
      <c r="D33" s="103">
        <v>3</v>
      </c>
      <c r="E33" s="103">
        <v>73</v>
      </c>
      <c r="F33" s="103">
        <v>3.95</v>
      </c>
      <c r="G33" s="103" t="s">
        <v>21</v>
      </c>
      <c r="H33" s="103" t="s">
        <v>21</v>
      </c>
      <c r="I33" s="103">
        <v>1</v>
      </c>
      <c r="J33" s="103">
        <v>0</v>
      </c>
      <c r="K33" s="103">
        <v>11.43</v>
      </c>
      <c r="L33" s="103">
        <v>1</v>
      </c>
      <c r="M33" s="103">
        <v>201502</v>
      </c>
      <c r="N33" s="103">
        <v>999999</v>
      </c>
      <c r="O33" s="103">
        <v>9</v>
      </c>
      <c r="P33" s="103">
        <v>1</v>
      </c>
      <c r="Q33" s="103">
        <v>1</v>
      </c>
      <c r="R33" s="103">
        <v>3.95</v>
      </c>
      <c r="S33" s="103">
        <v>3</v>
      </c>
      <c r="T33" s="103">
        <v>9</v>
      </c>
    </row>
    <row r="34" spans="1:20">
      <c r="A34" s="103">
        <v>201511</v>
      </c>
      <c r="B34" s="103">
        <v>210912</v>
      </c>
      <c r="C34" s="103" t="s">
        <v>51</v>
      </c>
      <c r="D34" s="103">
        <v>3</v>
      </c>
      <c r="E34" s="103">
        <v>73</v>
      </c>
      <c r="F34" s="103">
        <v>3.95</v>
      </c>
      <c r="G34" s="103" t="s">
        <v>21</v>
      </c>
      <c r="H34" s="103" t="s">
        <v>21</v>
      </c>
      <c r="I34" s="103">
        <v>1</v>
      </c>
      <c r="J34" s="103">
        <v>0</v>
      </c>
      <c r="K34" s="103">
        <v>11.43</v>
      </c>
      <c r="L34" s="103">
        <v>1</v>
      </c>
      <c r="M34" s="103">
        <v>201502</v>
      </c>
      <c r="N34" s="103">
        <v>999999</v>
      </c>
      <c r="O34" s="103">
        <v>9</v>
      </c>
      <c r="P34" s="103">
        <v>1</v>
      </c>
      <c r="Q34" s="103">
        <v>1</v>
      </c>
      <c r="R34" s="103">
        <v>3.95</v>
      </c>
      <c r="S34" s="103">
        <v>3</v>
      </c>
      <c r="T34" s="103">
        <v>9</v>
      </c>
    </row>
    <row r="35" spans="1:20">
      <c r="A35" s="103">
        <v>201501</v>
      </c>
      <c r="B35" s="103">
        <v>210912</v>
      </c>
      <c r="C35" s="103" t="s">
        <v>51</v>
      </c>
      <c r="D35" s="103">
        <v>3</v>
      </c>
      <c r="E35" s="103">
        <v>953</v>
      </c>
      <c r="F35" s="103">
        <v>6.5</v>
      </c>
      <c r="G35" s="103" t="s">
        <v>21</v>
      </c>
      <c r="H35" s="103" t="s">
        <v>21</v>
      </c>
      <c r="I35" s="103">
        <v>1.002</v>
      </c>
      <c r="J35" s="103">
        <v>2E-3</v>
      </c>
      <c r="K35" s="103">
        <v>12.9</v>
      </c>
      <c r="L35" s="103">
        <v>1</v>
      </c>
      <c r="M35" s="103">
        <v>201402</v>
      </c>
      <c r="N35" s="103">
        <v>201501</v>
      </c>
      <c r="O35" s="103">
        <v>2</v>
      </c>
      <c r="P35" s="103">
        <v>1</v>
      </c>
      <c r="Q35" s="103">
        <v>1</v>
      </c>
      <c r="R35" s="103">
        <v>6.49</v>
      </c>
      <c r="S35" s="103">
        <v>3</v>
      </c>
      <c r="T35" s="103">
        <v>2</v>
      </c>
    </row>
    <row r="36" spans="1:20">
      <c r="A36" s="103">
        <v>201502</v>
      </c>
      <c r="B36" s="103">
        <v>210912</v>
      </c>
      <c r="C36" s="103" t="s">
        <v>51</v>
      </c>
      <c r="D36" s="103">
        <v>3</v>
      </c>
      <c r="E36" s="103">
        <v>953</v>
      </c>
      <c r="F36" s="103">
        <v>6.5</v>
      </c>
      <c r="G36" s="103" t="s">
        <v>21</v>
      </c>
      <c r="H36" s="103" t="s">
        <v>21</v>
      </c>
      <c r="I36" s="103">
        <v>1</v>
      </c>
      <c r="J36" s="103">
        <v>0</v>
      </c>
      <c r="K36" s="103">
        <v>12.9</v>
      </c>
      <c r="L36" s="103">
        <v>1</v>
      </c>
      <c r="M36" s="103">
        <v>201502</v>
      </c>
      <c r="N36" s="103">
        <v>999999</v>
      </c>
      <c r="O36" s="103">
        <v>2</v>
      </c>
      <c r="P36" s="103">
        <v>1</v>
      </c>
      <c r="Q36" s="103">
        <v>1</v>
      </c>
      <c r="R36" s="103">
        <v>6.5</v>
      </c>
      <c r="S36" s="103">
        <v>3</v>
      </c>
      <c r="T36" s="103">
        <v>2</v>
      </c>
    </row>
    <row r="37" spans="1:20">
      <c r="A37" s="103">
        <v>201503</v>
      </c>
      <c r="B37" s="103">
        <v>210912</v>
      </c>
      <c r="C37" s="103" t="s">
        <v>51</v>
      </c>
      <c r="D37" s="103">
        <v>3</v>
      </c>
      <c r="E37" s="103">
        <v>953</v>
      </c>
      <c r="F37" s="103">
        <v>6.5</v>
      </c>
      <c r="G37" s="103" t="s">
        <v>21</v>
      </c>
      <c r="H37" s="103" t="s">
        <v>21</v>
      </c>
      <c r="I37" s="103">
        <v>1</v>
      </c>
      <c r="J37" s="103">
        <v>0</v>
      </c>
      <c r="K37" s="103">
        <v>12.9</v>
      </c>
      <c r="L37" s="103">
        <v>1</v>
      </c>
      <c r="M37" s="103">
        <v>201502</v>
      </c>
      <c r="N37" s="103">
        <v>999999</v>
      </c>
      <c r="O37" s="103">
        <v>2</v>
      </c>
      <c r="P37" s="103">
        <v>1</v>
      </c>
      <c r="Q37" s="103">
        <v>1</v>
      </c>
      <c r="R37" s="103">
        <v>6.5</v>
      </c>
      <c r="S37" s="103">
        <v>3</v>
      </c>
      <c r="T37" s="103">
        <v>2</v>
      </c>
    </row>
    <row r="38" spans="1:20">
      <c r="A38" s="103">
        <v>201504</v>
      </c>
      <c r="B38" s="103">
        <v>210912</v>
      </c>
      <c r="C38" s="103" t="s">
        <v>51</v>
      </c>
      <c r="D38" s="103">
        <v>3</v>
      </c>
      <c r="E38" s="103">
        <v>953</v>
      </c>
      <c r="F38" s="103">
        <v>6.5</v>
      </c>
      <c r="G38" s="103" t="s">
        <v>21</v>
      </c>
      <c r="H38" s="103" t="s">
        <v>21</v>
      </c>
      <c r="I38" s="103">
        <v>1</v>
      </c>
      <c r="J38" s="103">
        <v>0</v>
      </c>
      <c r="K38" s="103">
        <v>12.9</v>
      </c>
      <c r="L38" s="103">
        <v>1</v>
      </c>
      <c r="M38" s="103">
        <v>201502</v>
      </c>
      <c r="N38" s="103">
        <v>999999</v>
      </c>
      <c r="O38" s="103">
        <v>2</v>
      </c>
      <c r="P38" s="103">
        <v>1</v>
      </c>
      <c r="Q38" s="103">
        <v>1</v>
      </c>
      <c r="R38" s="103">
        <v>6.5</v>
      </c>
      <c r="S38" s="103">
        <v>3</v>
      </c>
      <c r="T38" s="103">
        <v>2</v>
      </c>
    </row>
    <row r="39" spans="1:20">
      <c r="A39" s="103">
        <v>201505</v>
      </c>
      <c r="B39" s="103">
        <v>210912</v>
      </c>
      <c r="C39" s="103" t="s">
        <v>51</v>
      </c>
      <c r="D39" s="103">
        <v>3</v>
      </c>
      <c r="E39" s="103">
        <v>953</v>
      </c>
      <c r="F39" s="103">
        <v>6.5</v>
      </c>
      <c r="G39" s="103" t="s">
        <v>21</v>
      </c>
      <c r="H39" s="103" t="s">
        <v>21</v>
      </c>
      <c r="I39" s="103">
        <v>1</v>
      </c>
      <c r="J39" s="103">
        <v>0</v>
      </c>
      <c r="K39" s="103">
        <v>12.9</v>
      </c>
      <c r="L39" s="103">
        <v>1</v>
      </c>
      <c r="M39" s="103">
        <v>201502</v>
      </c>
      <c r="N39" s="103">
        <v>999999</v>
      </c>
      <c r="O39" s="103">
        <v>2</v>
      </c>
      <c r="P39" s="103">
        <v>1</v>
      </c>
      <c r="Q39" s="103">
        <v>1</v>
      </c>
      <c r="R39" s="103">
        <v>6.5</v>
      </c>
      <c r="S39" s="103">
        <v>3</v>
      </c>
      <c r="T39" s="103">
        <v>2</v>
      </c>
    </row>
    <row r="40" spans="1:20">
      <c r="A40" s="103">
        <v>201506</v>
      </c>
      <c r="B40" s="103">
        <v>210912</v>
      </c>
      <c r="C40" s="103" t="s">
        <v>51</v>
      </c>
      <c r="D40" s="103">
        <v>3</v>
      </c>
      <c r="E40" s="103">
        <v>953</v>
      </c>
      <c r="F40" s="103">
        <v>6.5</v>
      </c>
      <c r="G40" s="103" t="s">
        <v>21</v>
      </c>
      <c r="H40" s="103" t="s">
        <v>21</v>
      </c>
      <c r="I40" s="103">
        <v>1</v>
      </c>
      <c r="J40" s="103">
        <v>0</v>
      </c>
      <c r="K40" s="103">
        <v>12.9</v>
      </c>
      <c r="L40" s="103">
        <v>1</v>
      </c>
      <c r="M40" s="103">
        <v>201502</v>
      </c>
      <c r="N40" s="103">
        <v>999999</v>
      </c>
      <c r="O40" s="103">
        <v>2</v>
      </c>
      <c r="P40" s="103">
        <v>1</v>
      </c>
      <c r="Q40" s="103">
        <v>1</v>
      </c>
      <c r="R40" s="103">
        <v>6.5</v>
      </c>
      <c r="S40" s="103">
        <v>3</v>
      </c>
      <c r="T40" s="103">
        <v>2</v>
      </c>
    </row>
    <row r="41" spans="1:20">
      <c r="A41" s="103">
        <v>201507</v>
      </c>
      <c r="B41" s="103">
        <v>210912</v>
      </c>
      <c r="C41" s="103" t="s">
        <v>51</v>
      </c>
      <c r="D41" s="103">
        <v>3</v>
      </c>
      <c r="E41" s="103">
        <v>953</v>
      </c>
      <c r="F41" s="103">
        <v>6.5</v>
      </c>
      <c r="G41" s="103" t="s">
        <v>21</v>
      </c>
      <c r="H41" s="103" t="s">
        <v>21</v>
      </c>
      <c r="I41" s="103">
        <v>1</v>
      </c>
      <c r="J41" s="103">
        <v>0</v>
      </c>
      <c r="K41" s="103">
        <v>12.9</v>
      </c>
      <c r="L41" s="103">
        <v>1</v>
      </c>
      <c r="M41" s="103">
        <v>201502</v>
      </c>
      <c r="N41" s="103">
        <v>999999</v>
      </c>
      <c r="O41" s="103">
        <v>2</v>
      </c>
      <c r="P41" s="103">
        <v>1</v>
      </c>
      <c r="Q41" s="103">
        <v>1</v>
      </c>
      <c r="R41" s="103">
        <v>6.5</v>
      </c>
      <c r="S41" s="103">
        <v>3</v>
      </c>
      <c r="T41" s="103">
        <v>2</v>
      </c>
    </row>
    <row r="42" spans="1:20">
      <c r="A42" s="103">
        <v>201508</v>
      </c>
      <c r="B42" s="103">
        <v>210912</v>
      </c>
      <c r="C42" s="103" t="s">
        <v>51</v>
      </c>
      <c r="D42" s="103">
        <v>3</v>
      </c>
      <c r="E42" s="103">
        <v>953</v>
      </c>
      <c r="F42" s="103">
        <v>6.5</v>
      </c>
      <c r="G42" s="103" t="s">
        <v>21</v>
      </c>
      <c r="H42" s="103" t="s">
        <v>21</v>
      </c>
      <c r="I42" s="103">
        <v>1</v>
      </c>
      <c r="J42" s="103">
        <v>0</v>
      </c>
      <c r="K42" s="103">
        <v>12.9</v>
      </c>
      <c r="L42" s="103">
        <v>1</v>
      </c>
      <c r="M42" s="103">
        <v>201502</v>
      </c>
      <c r="N42" s="103">
        <v>999999</v>
      </c>
      <c r="O42" s="103">
        <v>2</v>
      </c>
      <c r="P42" s="103">
        <v>1</v>
      </c>
      <c r="Q42" s="103">
        <v>1</v>
      </c>
      <c r="R42" s="103">
        <v>6.5</v>
      </c>
      <c r="S42" s="103">
        <v>3</v>
      </c>
      <c r="T42" s="103">
        <v>2</v>
      </c>
    </row>
    <row r="43" spans="1:20">
      <c r="A43" s="103">
        <v>201509</v>
      </c>
      <c r="B43" s="103">
        <v>210912</v>
      </c>
      <c r="C43" s="103" t="s">
        <v>51</v>
      </c>
      <c r="D43" s="103">
        <v>3</v>
      </c>
      <c r="E43" s="103">
        <v>953</v>
      </c>
      <c r="F43" s="103">
        <v>6.5</v>
      </c>
      <c r="G43" s="103" t="s">
        <v>21</v>
      </c>
      <c r="H43" s="103" t="s">
        <v>21</v>
      </c>
      <c r="I43" s="103">
        <v>1</v>
      </c>
      <c r="J43" s="103">
        <v>0</v>
      </c>
      <c r="K43" s="103">
        <v>12.9</v>
      </c>
      <c r="L43" s="103">
        <v>1</v>
      </c>
      <c r="M43" s="103">
        <v>201502</v>
      </c>
      <c r="N43" s="103">
        <v>999999</v>
      </c>
      <c r="O43" s="103">
        <v>2</v>
      </c>
      <c r="P43" s="103">
        <v>1</v>
      </c>
      <c r="Q43" s="103">
        <v>1</v>
      </c>
      <c r="R43" s="103">
        <v>6.5</v>
      </c>
      <c r="S43" s="103">
        <v>3</v>
      </c>
      <c r="T43" s="103">
        <v>2</v>
      </c>
    </row>
    <row r="44" spans="1:20">
      <c r="A44" s="103">
        <v>201510</v>
      </c>
      <c r="B44" s="103">
        <v>210912</v>
      </c>
      <c r="C44" s="103" t="s">
        <v>51</v>
      </c>
      <c r="D44" s="103">
        <v>3</v>
      </c>
      <c r="E44" s="103">
        <v>953</v>
      </c>
      <c r="F44" s="103">
        <v>6.5</v>
      </c>
      <c r="G44" s="103" t="s">
        <v>21</v>
      </c>
      <c r="H44" s="103" t="s">
        <v>21</v>
      </c>
      <c r="I44" s="103">
        <v>1</v>
      </c>
      <c r="J44" s="103">
        <v>0</v>
      </c>
      <c r="K44" s="103">
        <v>12.9</v>
      </c>
      <c r="L44" s="103">
        <v>1</v>
      </c>
      <c r="M44" s="103">
        <v>201502</v>
      </c>
      <c r="N44" s="103">
        <v>999999</v>
      </c>
      <c r="O44" s="103">
        <v>2</v>
      </c>
      <c r="P44" s="103">
        <v>1</v>
      </c>
      <c r="Q44" s="103">
        <v>1</v>
      </c>
      <c r="R44" s="103">
        <v>6.5</v>
      </c>
      <c r="S44" s="103">
        <v>3</v>
      </c>
      <c r="T44" s="103">
        <v>2</v>
      </c>
    </row>
    <row r="45" spans="1:20">
      <c r="A45" s="103">
        <v>201511</v>
      </c>
      <c r="B45" s="103">
        <v>210912</v>
      </c>
      <c r="C45" s="103" t="s">
        <v>51</v>
      </c>
      <c r="D45" s="103">
        <v>3</v>
      </c>
      <c r="E45" s="103">
        <v>953</v>
      </c>
      <c r="F45" s="103">
        <v>6.5</v>
      </c>
      <c r="G45" s="103" t="s">
        <v>21</v>
      </c>
      <c r="H45" s="103" t="s">
        <v>21</v>
      </c>
      <c r="I45" s="103">
        <v>1</v>
      </c>
      <c r="J45" s="103">
        <v>0</v>
      </c>
      <c r="K45" s="103">
        <v>12.9</v>
      </c>
      <c r="L45" s="103">
        <v>1</v>
      </c>
      <c r="M45" s="103">
        <v>201502</v>
      </c>
      <c r="N45" s="103">
        <v>999999</v>
      </c>
      <c r="O45" s="103">
        <v>2</v>
      </c>
      <c r="P45" s="103">
        <v>1</v>
      </c>
      <c r="Q45" s="103">
        <v>1</v>
      </c>
      <c r="R45" s="103">
        <v>6.5</v>
      </c>
      <c r="S45" s="103">
        <v>3</v>
      </c>
      <c r="T45" s="103">
        <v>2</v>
      </c>
    </row>
    <row r="46" spans="1:20">
      <c r="A46" s="103">
        <v>201501</v>
      </c>
      <c r="B46" s="103">
        <v>210912</v>
      </c>
      <c r="C46" s="103" t="s">
        <v>51</v>
      </c>
      <c r="D46" s="103">
        <v>3</v>
      </c>
      <c r="E46" s="103">
        <v>954</v>
      </c>
      <c r="F46" s="103">
        <v>12.99</v>
      </c>
      <c r="G46" s="103" t="s">
        <v>21</v>
      </c>
      <c r="H46" s="103" t="s">
        <v>21</v>
      </c>
      <c r="I46" s="103">
        <v>1</v>
      </c>
      <c r="J46" s="103">
        <v>0</v>
      </c>
      <c r="K46" s="103">
        <v>8.8000000000000007</v>
      </c>
      <c r="L46" s="103">
        <v>1</v>
      </c>
      <c r="M46" s="103">
        <v>201402</v>
      </c>
      <c r="N46" s="103">
        <v>201501</v>
      </c>
      <c r="O46" s="103">
        <v>7</v>
      </c>
      <c r="P46" s="103">
        <v>1</v>
      </c>
      <c r="Q46" s="103">
        <v>1</v>
      </c>
      <c r="R46" s="103">
        <v>12.99</v>
      </c>
      <c r="S46" s="103">
        <v>3</v>
      </c>
      <c r="T46" s="103">
        <v>7</v>
      </c>
    </row>
    <row r="47" spans="1:20">
      <c r="A47" s="103">
        <v>201502</v>
      </c>
      <c r="B47" s="103">
        <v>210912</v>
      </c>
      <c r="C47" s="103" t="s">
        <v>51</v>
      </c>
      <c r="D47" s="103">
        <v>4</v>
      </c>
      <c r="E47" s="103">
        <v>954</v>
      </c>
      <c r="F47" s="103">
        <v>12.99</v>
      </c>
      <c r="G47" s="103" t="s">
        <v>21</v>
      </c>
      <c r="H47" s="103" t="s">
        <v>21</v>
      </c>
      <c r="I47" s="103">
        <v>1</v>
      </c>
      <c r="J47" s="103">
        <v>0</v>
      </c>
      <c r="K47" s="103">
        <v>8.8000000000000007</v>
      </c>
      <c r="L47" s="103">
        <v>1</v>
      </c>
      <c r="M47" s="103">
        <v>201502</v>
      </c>
      <c r="N47" s="103">
        <v>999999</v>
      </c>
      <c r="O47" s="103">
        <v>7</v>
      </c>
      <c r="P47" s="103">
        <v>1</v>
      </c>
      <c r="Q47" s="103">
        <v>1</v>
      </c>
      <c r="R47" s="103">
        <v>12.99</v>
      </c>
      <c r="S47" s="103">
        <v>3</v>
      </c>
      <c r="T47" s="103">
        <v>7</v>
      </c>
    </row>
    <row r="48" spans="1:20">
      <c r="A48" s="103">
        <v>201503</v>
      </c>
      <c r="B48" s="103">
        <v>210912</v>
      </c>
      <c r="C48" s="103" t="s">
        <v>51</v>
      </c>
      <c r="D48" s="103">
        <v>3</v>
      </c>
      <c r="E48" s="103">
        <v>954</v>
      </c>
      <c r="F48" s="103">
        <v>12.99</v>
      </c>
      <c r="G48" s="103" t="s">
        <v>21</v>
      </c>
      <c r="H48" s="103" t="s">
        <v>21</v>
      </c>
      <c r="I48" s="103">
        <v>1</v>
      </c>
      <c r="J48" s="103">
        <v>0</v>
      </c>
      <c r="K48" s="103">
        <v>8.8000000000000007</v>
      </c>
      <c r="L48" s="103">
        <v>1</v>
      </c>
      <c r="M48" s="103">
        <v>201502</v>
      </c>
      <c r="N48" s="103">
        <v>999999</v>
      </c>
      <c r="O48" s="103">
        <v>7</v>
      </c>
      <c r="P48" s="103">
        <v>1</v>
      </c>
      <c r="Q48" s="103">
        <v>1</v>
      </c>
      <c r="R48" s="103">
        <v>12.99</v>
      </c>
      <c r="S48" s="103">
        <v>3</v>
      </c>
      <c r="T48" s="103">
        <v>7</v>
      </c>
    </row>
    <row r="49" spans="1:20">
      <c r="A49" s="103">
        <v>201504</v>
      </c>
      <c r="B49" s="103">
        <v>210912</v>
      </c>
      <c r="C49" s="103" t="s">
        <v>51</v>
      </c>
      <c r="D49" s="103">
        <v>3</v>
      </c>
      <c r="E49" s="103">
        <v>954</v>
      </c>
      <c r="F49" s="103">
        <v>12.99</v>
      </c>
      <c r="G49" s="103" t="s">
        <v>21</v>
      </c>
      <c r="H49" s="103" t="s">
        <v>21</v>
      </c>
      <c r="I49" s="103">
        <v>1</v>
      </c>
      <c r="J49" s="103">
        <v>0</v>
      </c>
      <c r="K49" s="103">
        <v>8.8000000000000007</v>
      </c>
      <c r="L49" s="103">
        <v>1</v>
      </c>
      <c r="M49" s="103">
        <v>201502</v>
      </c>
      <c r="N49" s="103">
        <v>999999</v>
      </c>
      <c r="O49" s="103">
        <v>7</v>
      </c>
      <c r="P49" s="103">
        <v>1</v>
      </c>
      <c r="Q49" s="103">
        <v>1</v>
      </c>
      <c r="R49" s="103">
        <v>12.99</v>
      </c>
      <c r="S49" s="103">
        <v>3</v>
      </c>
      <c r="T49" s="103">
        <v>7</v>
      </c>
    </row>
    <row r="50" spans="1:20">
      <c r="A50" s="103">
        <v>201505</v>
      </c>
      <c r="B50" s="103">
        <v>210912</v>
      </c>
      <c r="C50" s="103" t="s">
        <v>51</v>
      </c>
      <c r="D50" s="103">
        <v>3</v>
      </c>
      <c r="E50" s="103">
        <v>954</v>
      </c>
      <c r="F50" s="103">
        <v>13</v>
      </c>
      <c r="G50" s="103" t="s">
        <v>21</v>
      </c>
      <c r="H50" s="103" t="s">
        <v>21</v>
      </c>
      <c r="I50" s="103">
        <v>1.0009999999999999</v>
      </c>
      <c r="J50" s="103">
        <v>1E-3</v>
      </c>
      <c r="K50" s="103">
        <v>8.8000000000000007</v>
      </c>
      <c r="L50" s="103">
        <v>1</v>
      </c>
      <c r="M50" s="103">
        <v>201502</v>
      </c>
      <c r="N50" s="103">
        <v>999999</v>
      </c>
      <c r="O50" s="103">
        <v>7</v>
      </c>
      <c r="P50" s="103">
        <v>1</v>
      </c>
      <c r="Q50" s="103">
        <v>1</v>
      </c>
      <c r="R50" s="103">
        <v>12.99</v>
      </c>
      <c r="S50" s="103">
        <v>3</v>
      </c>
      <c r="T50" s="103">
        <v>7</v>
      </c>
    </row>
    <row r="51" spans="1:20">
      <c r="A51" s="103">
        <v>201506</v>
      </c>
      <c r="B51" s="103">
        <v>210912</v>
      </c>
      <c r="C51" s="103" t="s">
        <v>51</v>
      </c>
      <c r="D51" s="103">
        <v>3</v>
      </c>
      <c r="E51" s="103">
        <v>954</v>
      </c>
      <c r="F51" s="103">
        <v>12.99</v>
      </c>
      <c r="G51" s="103" t="s">
        <v>21</v>
      </c>
      <c r="H51" s="103" t="s">
        <v>21</v>
      </c>
      <c r="I51" s="103">
        <v>1</v>
      </c>
      <c r="J51" s="103">
        <v>0</v>
      </c>
      <c r="K51" s="103">
        <v>8.8000000000000007</v>
      </c>
      <c r="L51" s="103">
        <v>1</v>
      </c>
      <c r="M51" s="103">
        <v>201502</v>
      </c>
      <c r="N51" s="103">
        <v>999999</v>
      </c>
      <c r="O51" s="103">
        <v>7</v>
      </c>
      <c r="P51" s="103">
        <v>1</v>
      </c>
      <c r="Q51" s="103">
        <v>1</v>
      </c>
      <c r="R51" s="103">
        <v>12.99</v>
      </c>
      <c r="S51" s="103">
        <v>3</v>
      </c>
      <c r="T51" s="103">
        <v>7</v>
      </c>
    </row>
    <row r="52" spans="1:20">
      <c r="A52" s="103">
        <v>201507</v>
      </c>
      <c r="B52" s="103">
        <v>210912</v>
      </c>
      <c r="C52" s="103" t="s">
        <v>51</v>
      </c>
      <c r="D52" s="103">
        <v>3</v>
      </c>
      <c r="E52" s="103">
        <v>954</v>
      </c>
      <c r="F52" s="103">
        <v>12.99</v>
      </c>
      <c r="G52" s="103" t="s">
        <v>21</v>
      </c>
      <c r="H52" s="103" t="s">
        <v>21</v>
      </c>
      <c r="I52" s="103">
        <v>1</v>
      </c>
      <c r="J52" s="103">
        <v>0</v>
      </c>
      <c r="K52" s="103">
        <v>8.8000000000000007</v>
      </c>
      <c r="L52" s="103">
        <v>1</v>
      </c>
      <c r="M52" s="103">
        <v>201502</v>
      </c>
      <c r="N52" s="103">
        <v>999999</v>
      </c>
      <c r="O52" s="103">
        <v>7</v>
      </c>
      <c r="P52" s="103">
        <v>1</v>
      </c>
      <c r="Q52" s="103">
        <v>1</v>
      </c>
      <c r="R52" s="103">
        <v>12.99</v>
      </c>
      <c r="S52" s="103">
        <v>3</v>
      </c>
      <c r="T52" s="103">
        <v>7</v>
      </c>
    </row>
    <row r="53" spans="1:20">
      <c r="A53" s="103">
        <v>201508</v>
      </c>
      <c r="B53" s="103">
        <v>210912</v>
      </c>
      <c r="C53" s="103" t="s">
        <v>51</v>
      </c>
      <c r="D53" s="103">
        <v>3</v>
      </c>
      <c r="E53" s="103">
        <v>954</v>
      </c>
      <c r="F53" s="103">
        <v>12.99</v>
      </c>
      <c r="G53" s="103" t="s">
        <v>21</v>
      </c>
      <c r="H53" s="103" t="s">
        <v>21</v>
      </c>
      <c r="I53" s="103">
        <v>1</v>
      </c>
      <c r="J53" s="103">
        <v>0</v>
      </c>
      <c r="K53" s="103">
        <v>8.8000000000000007</v>
      </c>
      <c r="L53" s="103">
        <v>1</v>
      </c>
      <c r="M53" s="103">
        <v>201502</v>
      </c>
      <c r="N53" s="103">
        <v>999999</v>
      </c>
      <c r="O53" s="103">
        <v>7</v>
      </c>
      <c r="P53" s="103">
        <v>1</v>
      </c>
      <c r="Q53" s="103">
        <v>1</v>
      </c>
      <c r="R53" s="103">
        <v>12.99</v>
      </c>
      <c r="S53" s="103">
        <v>3</v>
      </c>
      <c r="T53" s="103">
        <v>7</v>
      </c>
    </row>
    <row r="54" spans="1:20">
      <c r="A54" s="103">
        <v>201509</v>
      </c>
      <c r="B54" s="103">
        <v>210912</v>
      </c>
      <c r="C54" s="103" t="s">
        <v>51</v>
      </c>
      <c r="D54" s="103">
        <v>3</v>
      </c>
      <c r="E54" s="103">
        <v>954</v>
      </c>
      <c r="F54" s="103">
        <v>12.99</v>
      </c>
      <c r="G54" s="103" t="s">
        <v>21</v>
      </c>
      <c r="H54" s="103" t="s">
        <v>21</v>
      </c>
      <c r="I54" s="103">
        <v>1</v>
      </c>
      <c r="J54" s="103">
        <v>0</v>
      </c>
      <c r="K54" s="103">
        <v>8.8000000000000007</v>
      </c>
      <c r="L54" s="103">
        <v>1</v>
      </c>
      <c r="M54" s="103">
        <v>201502</v>
      </c>
      <c r="N54" s="103">
        <v>999999</v>
      </c>
      <c r="O54" s="103">
        <v>7</v>
      </c>
      <c r="P54" s="103">
        <v>1</v>
      </c>
      <c r="Q54" s="103">
        <v>1</v>
      </c>
      <c r="R54" s="103">
        <v>12.99</v>
      </c>
      <c r="S54" s="103">
        <v>3</v>
      </c>
      <c r="T54" s="103">
        <v>7</v>
      </c>
    </row>
    <row r="55" spans="1:20">
      <c r="A55" s="103">
        <v>201510</v>
      </c>
      <c r="B55" s="103">
        <v>210912</v>
      </c>
      <c r="C55" s="103" t="s">
        <v>51</v>
      </c>
      <c r="D55" s="103">
        <v>3</v>
      </c>
      <c r="E55" s="103">
        <v>954</v>
      </c>
      <c r="F55" s="103">
        <v>12.99</v>
      </c>
      <c r="G55" s="103" t="s">
        <v>21</v>
      </c>
      <c r="H55" s="103" t="s">
        <v>21</v>
      </c>
      <c r="I55" s="103">
        <v>1</v>
      </c>
      <c r="J55" s="103">
        <v>0</v>
      </c>
      <c r="K55" s="103">
        <v>8.8000000000000007</v>
      </c>
      <c r="L55" s="103">
        <v>1</v>
      </c>
      <c r="M55" s="103">
        <v>201502</v>
      </c>
      <c r="N55" s="103">
        <v>999999</v>
      </c>
      <c r="O55" s="103">
        <v>7</v>
      </c>
      <c r="P55" s="103">
        <v>1</v>
      </c>
      <c r="Q55" s="103">
        <v>1</v>
      </c>
      <c r="R55" s="103">
        <v>12.99</v>
      </c>
      <c r="S55" s="103">
        <v>3</v>
      </c>
      <c r="T55" s="103">
        <v>7</v>
      </c>
    </row>
    <row r="56" spans="1:20">
      <c r="A56" s="103">
        <v>201511</v>
      </c>
      <c r="B56" s="103">
        <v>210912</v>
      </c>
      <c r="C56" s="103" t="s">
        <v>51</v>
      </c>
      <c r="D56" s="103">
        <v>3</v>
      </c>
      <c r="E56" s="103">
        <v>954</v>
      </c>
      <c r="F56" s="103">
        <v>12.99</v>
      </c>
      <c r="G56" s="103" t="s">
        <v>21</v>
      </c>
      <c r="H56" s="103" t="s">
        <v>21</v>
      </c>
      <c r="I56" s="103">
        <v>1</v>
      </c>
      <c r="J56" s="103">
        <v>0</v>
      </c>
      <c r="K56" s="103">
        <v>8.8000000000000007</v>
      </c>
      <c r="L56" s="103">
        <v>1</v>
      </c>
      <c r="M56" s="103">
        <v>201502</v>
      </c>
      <c r="N56" s="103">
        <v>999999</v>
      </c>
      <c r="O56" s="103">
        <v>7</v>
      </c>
      <c r="P56" s="103">
        <v>1</v>
      </c>
      <c r="Q56" s="103">
        <v>1</v>
      </c>
      <c r="R56" s="103">
        <v>12.99</v>
      </c>
      <c r="S56" s="103">
        <v>3</v>
      </c>
      <c r="T56" s="103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U74"/>
  <sheetViews>
    <sheetView zoomScale="70" zoomScaleNormal="70" workbookViewId="0"/>
  </sheetViews>
  <sheetFormatPr defaultRowHeight="15"/>
  <cols>
    <col min="1" max="1" width="9.140625" style="2"/>
    <col min="2" max="2" width="16.42578125" style="2" customWidth="1"/>
    <col min="3" max="7" width="21.42578125" style="2" customWidth="1"/>
    <col min="8" max="8" width="16.5703125" style="2" customWidth="1"/>
    <col min="9" max="12" width="18.42578125" style="2" customWidth="1"/>
    <col min="13" max="13" width="22.140625" style="2" customWidth="1"/>
    <col min="14" max="14" width="18.42578125" style="2" customWidth="1"/>
    <col min="15" max="20" width="13.42578125" style="2" customWidth="1"/>
    <col min="21" max="16384" width="9.140625" style="2"/>
  </cols>
  <sheetData>
    <row r="2" spans="2:15">
      <c r="B2" s="2" t="s">
        <v>52</v>
      </c>
    </row>
    <row r="6" spans="2:15" ht="15.75" thickBot="1">
      <c r="B6" s="1" t="s">
        <v>39</v>
      </c>
      <c r="D6" s="3"/>
      <c r="E6" s="3"/>
      <c r="F6" s="3"/>
    </row>
    <row r="7" spans="2:15" ht="15.75" thickBot="1">
      <c r="B7" s="107" t="s">
        <v>24</v>
      </c>
      <c r="C7" s="108"/>
      <c r="D7" s="4"/>
      <c r="E7" s="122" t="s">
        <v>49</v>
      </c>
      <c r="F7" s="123"/>
      <c r="G7" s="4"/>
      <c r="I7" s="5" t="s">
        <v>28</v>
      </c>
      <c r="J7" s="6" t="s">
        <v>36</v>
      </c>
      <c r="K7" s="6" t="s">
        <v>37</v>
      </c>
      <c r="L7" s="6" t="s">
        <v>38</v>
      </c>
      <c r="M7" s="107" t="s">
        <v>46</v>
      </c>
      <c r="N7" s="108"/>
    </row>
    <row r="8" spans="2:15">
      <c r="B8" s="7">
        <v>201501</v>
      </c>
      <c r="C8" s="54">
        <f>AVERAGE(C64:G64)*100</f>
        <v>100</v>
      </c>
      <c r="D8" s="8"/>
      <c r="E8" s="134" t="s">
        <v>55</v>
      </c>
      <c r="F8" s="135"/>
      <c r="G8" s="8"/>
      <c r="I8" s="7">
        <v>201502</v>
      </c>
      <c r="J8" s="57">
        <f t="shared" ref="J8:J17" si="0">ABS(C9-C23)</f>
        <v>2.2740838622853232</v>
      </c>
      <c r="K8" s="58">
        <f t="shared" ref="K8:K17" si="1">ABS(C9-C37)</f>
        <v>11.228130978600291</v>
      </c>
      <c r="L8" s="59">
        <f t="shared" ref="L8:L17" si="2">ABS(C23-C37)</f>
        <v>8.9540471163149675</v>
      </c>
      <c r="M8" s="126">
        <f t="shared" ref="M8:M17" si="3">MAX(J8:L8)</f>
        <v>11.228130978600291</v>
      </c>
      <c r="N8" s="127"/>
      <c r="O8" s="2" t="str">
        <f t="shared" ref="O8:O15" si="4">IF($M$18=M8,"*",IF(M8=$M$19,"**",""))</f>
        <v/>
      </c>
    </row>
    <row r="9" spans="2:15">
      <c r="B9" s="10">
        <v>201502</v>
      </c>
      <c r="C9" s="55">
        <f>AVERAGE(C65:G65)*100</f>
        <v>102.36737148492941</v>
      </c>
      <c r="D9" s="8"/>
      <c r="E9" s="124" t="s">
        <v>56</v>
      </c>
      <c r="F9" s="125"/>
      <c r="G9" s="8"/>
      <c r="I9" s="10">
        <v>201503</v>
      </c>
      <c r="J9" s="60">
        <f t="shared" si="0"/>
        <v>9.7191600820632118</v>
      </c>
      <c r="K9" s="61">
        <f t="shared" si="1"/>
        <v>23.458250319949798</v>
      </c>
      <c r="L9" s="62">
        <f t="shared" si="2"/>
        <v>13.739090237886586</v>
      </c>
      <c r="M9" s="128">
        <f t="shared" si="3"/>
        <v>23.458250319949798</v>
      </c>
      <c r="N9" s="129"/>
      <c r="O9" s="2" t="str">
        <f t="shared" si="4"/>
        <v/>
      </c>
    </row>
    <row r="10" spans="2:15">
      <c r="B10" s="12">
        <v>201503</v>
      </c>
      <c r="C10" s="54">
        <f t="shared" ref="C10:C18" si="5">AVERAGE(C66:G66)*100</f>
        <v>103.5215414591903</v>
      </c>
      <c r="D10" s="8"/>
      <c r="E10" s="109" t="s">
        <v>57</v>
      </c>
      <c r="F10" s="110"/>
      <c r="G10" s="8"/>
      <c r="I10" s="12">
        <v>201504</v>
      </c>
      <c r="J10" s="63">
        <f t="shared" si="0"/>
        <v>1.8902717295728664</v>
      </c>
      <c r="K10" s="64">
        <f t="shared" si="1"/>
        <v>3.3528427345133949</v>
      </c>
      <c r="L10" s="59">
        <f t="shared" si="2"/>
        <v>1.4625710049405285</v>
      </c>
      <c r="M10" s="118">
        <f t="shared" si="3"/>
        <v>3.3528427345133949</v>
      </c>
      <c r="N10" s="119"/>
      <c r="O10" s="2" t="str">
        <f t="shared" si="4"/>
        <v>**</v>
      </c>
    </row>
    <row r="11" spans="2:15">
      <c r="B11" s="10">
        <v>201504</v>
      </c>
      <c r="C11" s="55">
        <f t="shared" si="5"/>
        <v>59.99841235476655</v>
      </c>
      <c r="D11" s="8"/>
      <c r="E11" s="124" t="s">
        <v>58</v>
      </c>
      <c r="F11" s="125"/>
      <c r="G11" s="8"/>
      <c r="I11" s="10">
        <v>201505</v>
      </c>
      <c r="J11" s="60">
        <f t="shared" si="0"/>
        <v>21.078621213426516</v>
      </c>
      <c r="K11" s="61">
        <f t="shared" si="1"/>
        <v>34.345070215391743</v>
      </c>
      <c r="L11" s="62">
        <f t="shared" si="2"/>
        <v>13.266449001965228</v>
      </c>
      <c r="M11" s="128">
        <f t="shared" si="3"/>
        <v>34.345070215391743</v>
      </c>
      <c r="N11" s="129"/>
      <c r="O11" s="2" t="str">
        <f t="shared" si="4"/>
        <v/>
      </c>
    </row>
    <row r="12" spans="2:15" ht="15.75" thickBot="1">
      <c r="B12" s="12">
        <v>201505</v>
      </c>
      <c r="C12" s="54">
        <f t="shared" si="5"/>
        <v>121.75013350653099</v>
      </c>
      <c r="D12" s="8"/>
      <c r="E12" s="136" t="s">
        <v>59</v>
      </c>
      <c r="F12" s="137"/>
      <c r="G12" s="8"/>
      <c r="I12" s="12">
        <v>201506</v>
      </c>
      <c r="J12" s="63">
        <f t="shared" si="0"/>
        <v>7.7123129385528841</v>
      </c>
      <c r="K12" s="64">
        <f t="shared" si="1"/>
        <v>14.261519699863797</v>
      </c>
      <c r="L12" s="59">
        <f t="shared" si="2"/>
        <v>6.5492067613109128</v>
      </c>
      <c r="M12" s="118">
        <f t="shared" si="3"/>
        <v>14.261519699863797</v>
      </c>
      <c r="N12" s="119"/>
      <c r="O12" s="2" t="str">
        <f t="shared" si="4"/>
        <v/>
      </c>
    </row>
    <row r="13" spans="2:15">
      <c r="B13" s="10">
        <v>201506</v>
      </c>
      <c r="C13" s="55">
        <f t="shared" si="5"/>
        <v>98.565317168218215</v>
      </c>
      <c r="D13" s="8"/>
      <c r="E13" s="8"/>
      <c r="F13" s="8"/>
      <c r="G13" s="8"/>
      <c r="I13" s="10">
        <v>201507</v>
      </c>
      <c r="J13" s="60">
        <f t="shared" si="0"/>
        <v>16.72497932595769</v>
      </c>
      <c r="K13" s="61">
        <f t="shared" si="1"/>
        <v>25.894772432949082</v>
      </c>
      <c r="L13" s="62">
        <f t="shared" si="2"/>
        <v>9.1697931069913921</v>
      </c>
      <c r="M13" s="128">
        <f t="shared" si="3"/>
        <v>25.894772432949082</v>
      </c>
      <c r="N13" s="129"/>
      <c r="O13" s="2" t="str">
        <f t="shared" si="4"/>
        <v/>
      </c>
    </row>
    <row r="14" spans="2:15">
      <c r="B14" s="12">
        <v>201507</v>
      </c>
      <c r="C14" s="54">
        <f t="shared" si="5"/>
        <v>91.907430660797175</v>
      </c>
      <c r="D14" s="8"/>
      <c r="E14" s="8"/>
      <c r="F14" s="8"/>
      <c r="G14" s="8"/>
      <c r="I14" s="12">
        <v>201508</v>
      </c>
      <c r="J14" s="63">
        <f t="shared" si="0"/>
        <v>14.299629541445128</v>
      </c>
      <c r="K14" s="64">
        <f t="shared" si="1"/>
        <v>28.088895648713248</v>
      </c>
      <c r="L14" s="59">
        <f t="shared" si="2"/>
        <v>13.789266107268119</v>
      </c>
      <c r="M14" s="118">
        <f t="shared" si="3"/>
        <v>28.088895648713248</v>
      </c>
      <c r="N14" s="119"/>
      <c r="O14" s="2" t="str">
        <f t="shared" si="4"/>
        <v/>
      </c>
    </row>
    <row r="15" spans="2:15">
      <c r="B15" s="10">
        <v>201508</v>
      </c>
      <c r="C15" s="55">
        <f t="shared" si="5"/>
        <v>124.35471843352337</v>
      </c>
      <c r="D15" s="8"/>
      <c r="E15" s="8"/>
      <c r="F15" s="8"/>
      <c r="G15" s="8"/>
      <c r="I15" s="10">
        <v>201509</v>
      </c>
      <c r="J15" s="60">
        <f t="shared" si="0"/>
        <v>16.803327452519866</v>
      </c>
      <c r="K15" s="61">
        <f t="shared" si="1"/>
        <v>32.459807211027396</v>
      </c>
      <c r="L15" s="62">
        <f t="shared" si="2"/>
        <v>15.65647975850753</v>
      </c>
      <c r="M15" s="128">
        <f t="shared" si="3"/>
        <v>32.459807211027396</v>
      </c>
      <c r="N15" s="129"/>
      <c r="O15" s="2" t="str">
        <f t="shared" si="4"/>
        <v/>
      </c>
    </row>
    <row r="16" spans="2:15">
      <c r="B16" s="12">
        <v>201509</v>
      </c>
      <c r="C16" s="54">
        <f t="shared" si="5"/>
        <v>119.4218325274831</v>
      </c>
      <c r="D16" s="8"/>
      <c r="E16" s="8"/>
      <c r="F16" s="8"/>
      <c r="G16" s="8"/>
      <c r="I16" s="12">
        <v>201510</v>
      </c>
      <c r="J16" s="63">
        <f t="shared" si="0"/>
        <v>18.308680460224082</v>
      </c>
      <c r="K16" s="64">
        <f t="shared" si="1"/>
        <v>32.205290750093852</v>
      </c>
      <c r="L16" s="59">
        <f t="shared" si="2"/>
        <v>13.89661028986977</v>
      </c>
      <c r="M16" s="118">
        <f t="shared" si="3"/>
        <v>32.205290750093852</v>
      </c>
      <c r="N16" s="119"/>
      <c r="O16" s="2" t="str">
        <f>IF($M$18=M16,"*",IF(M16=$M$19,"**",""))</f>
        <v/>
      </c>
    </row>
    <row r="17" spans="2:21" ht="15.75" thickBot="1">
      <c r="B17" s="10">
        <v>201510</v>
      </c>
      <c r="C17" s="55">
        <f t="shared" si="5"/>
        <v>119.42048062351157</v>
      </c>
      <c r="D17" s="8"/>
      <c r="E17" s="8"/>
      <c r="F17" s="8"/>
      <c r="G17" s="8"/>
      <c r="I17" s="13">
        <v>201511</v>
      </c>
      <c r="J17" s="65">
        <f t="shared" si="0"/>
        <v>18.498474242359066</v>
      </c>
      <c r="K17" s="66">
        <f t="shared" si="1"/>
        <v>38.922181389229152</v>
      </c>
      <c r="L17" s="67">
        <f t="shared" si="2"/>
        <v>20.423707146870086</v>
      </c>
      <c r="M17" s="120">
        <f t="shared" si="3"/>
        <v>38.922181389229152</v>
      </c>
      <c r="N17" s="121"/>
      <c r="O17" s="2" t="str">
        <f>IF($M$18=M17,"*",IF(M17=$M$19,"**",""))</f>
        <v>*</v>
      </c>
    </row>
    <row r="18" spans="2:21" ht="17.25" thickBot="1">
      <c r="B18" s="14">
        <v>201511</v>
      </c>
      <c r="C18" s="56">
        <f t="shared" si="5"/>
        <v>147.08673835125447</v>
      </c>
      <c r="D18" s="8"/>
      <c r="E18" s="15"/>
      <c r="F18" s="8"/>
      <c r="G18" s="8"/>
      <c r="J18" s="132" t="s">
        <v>47</v>
      </c>
      <c r="K18" s="132"/>
      <c r="L18" s="132"/>
      <c r="M18" s="130">
        <f>MAX(M8:N17)</f>
        <v>38.922181389229152</v>
      </c>
      <c r="N18" s="130"/>
    </row>
    <row r="19" spans="2:21">
      <c r="B19" s="16"/>
      <c r="C19" s="8"/>
      <c r="D19" s="8"/>
      <c r="E19" s="8"/>
      <c r="F19" s="8"/>
      <c r="G19" s="8"/>
      <c r="J19" s="133" t="s">
        <v>48</v>
      </c>
      <c r="K19" s="133"/>
      <c r="L19" s="133"/>
      <c r="M19" s="131">
        <f>MIN(M8:N17)</f>
        <v>3.3528427345133949</v>
      </c>
      <c r="N19" s="131"/>
    </row>
    <row r="20" spans="2:21" ht="15.75" thickBot="1">
      <c r="B20" s="1" t="s">
        <v>40</v>
      </c>
      <c r="C20" s="11"/>
      <c r="D20" s="8"/>
      <c r="E20" s="8"/>
      <c r="F20" s="8"/>
      <c r="G20" s="8"/>
    </row>
    <row r="21" spans="2:21" ht="15.75" thickBot="1">
      <c r="B21" s="107" t="s">
        <v>25</v>
      </c>
      <c r="C21" s="108"/>
      <c r="D21" s="4"/>
      <c r="E21" s="4"/>
      <c r="F21" s="4"/>
      <c r="G21" s="4"/>
      <c r="I21" s="11"/>
    </row>
    <row r="22" spans="2:21" ht="15.75" thickBot="1">
      <c r="B22" s="7">
        <v>201501</v>
      </c>
      <c r="C22" s="54">
        <f>GEOMEAN(C64:G64)*100</f>
        <v>100</v>
      </c>
      <c r="D22" s="8"/>
      <c r="E22" s="8"/>
      <c r="F22" s="8"/>
      <c r="G22" s="8"/>
      <c r="H22" s="107" t="s">
        <v>32</v>
      </c>
      <c r="I22" s="108"/>
      <c r="J22" s="17">
        <v>201501</v>
      </c>
      <c r="K22" s="18">
        <v>201502</v>
      </c>
      <c r="L22" s="18">
        <v>201503</v>
      </c>
      <c r="M22" s="18">
        <v>201504</v>
      </c>
      <c r="N22" s="18">
        <v>201505</v>
      </c>
      <c r="O22" s="18">
        <v>201506</v>
      </c>
      <c r="P22" s="18">
        <v>201507</v>
      </c>
      <c r="Q22" s="18">
        <v>201508</v>
      </c>
      <c r="R22" s="18">
        <v>201509</v>
      </c>
      <c r="S22" s="18">
        <v>201510</v>
      </c>
      <c r="T22" s="19">
        <v>201511</v>
      </c>
    </row>
    <row r="23" spans="2:21">
      <c r="B23" s="10">
        <v>201502</v>
      </c>
      <c r="C23" s="55">
        <f t="shared" ref="C23:C32" si="6">GEOMEAN(C65:G65)*100</f>
        <v>100.09328762264408</v>
      </c>
      <c r="D23" s="8"/>
      <c r="E23" s="8"/>
      <c r="F23" s="8"/>
      <c r="G23" s="8"/>
      <c r="H23" s="109" t="s">
        <v>27</v>
      </c>
      <c r="I23" s="110"/>
      <c r="J23" s="9">
        <f ca="1">OFFSET($C$8,J$22-201501,0)</f>
        <v>100</v>
      </c>
      <c r="K23" s="68">
        <f t="shared" ref="K23:T23" ca="1" si="7">OFFSET($C$8,K$22-201501,0)</f>
        <v>102.36737148492941</v>
      </c>
      <c r="L23" s="68">
        <f t="shared" ca="1" si="7"/>
        <v>103.5215414591903</v>
      </c>
      <c r="M23" s="68">
        <f t="shared" ca="1" si="7"/>
        <v>59.99841235476655</v>
      </c>
      <c r="N23" s="68">
        <f t="shared" ca="1" si="7"/>
        <v>121.75013350653099</v>
      </c>
      <c r="O23" s="68">
        <f t="shared" ca="1" si="7"/>
        <v>98.565317168218215</v>
      </c>
      <c r="P23" s="68">
        <f t="shared" ca="1" si="7"/>
        <v>91.907430660797175</v>
      </c>
      <c r="Q23" s="68">
        <f t="shared" ca="1" si="7"/>
        <v>124.35471843352337</v>
      </c>
      <c r="R23" s="68">
        <f t="shared" ca="1" si="7"/>
        <v>119.4218325274831</v>
      </c>
      <c r="S23" s="68">
        <f t="shared" ca="1" si="7"/>
        <v>119.42048062351157</v>
      </c>
      <c r="T23" s="69">
        <f t="shared" ca="1" si="7"/>
        <v>147.08673835125447</v>
      </c>
      <c r="U23" s="11"/>
    </row>
    <row r="24" spans="2:21">
      <c r="B24" s="12">
        <v>201503</v>
      </c>
      <c r="C24" s="54">
        <f t="shared" si="6"/>
        <v>93.802381377127091</v>
      </c>
      <c r="D24" s="8"/>
      <c r="E24" s="8"/>
      <c r="F24" s="8"/>
      <c r="G24" s="8"/>
      <c r="H24" s="111" t="s">
        <v>29</v>
      </c>
      <c r="I24" s="112"/>
      <c r="J24" s="20">
        <f ca="1">OFFSET($C$22,J$22-201501,0)</f>
        <v>100</v>
      </c>
      <c r="K24" s="70">
        <f t="shared" ref="K24:T24" ca="1" si="8">OFFSET($C$22,K$22-201501,0)</f>
        <v>100.09328762264408</v>
      </c>
      <c r="L24" s="70">
        <f t="shared" ca="1" si="8"/>
        <v>93.802381377127091</v>
      </c>
      <c r="M24" s="70">
        <f t="shared" ca="1" si="8"/>
        <v>58.108140625193684</v>
      </c>
      <c r="N24" s="70">
        <f t="shared" ca="1" si="8"/>
        <v>100.67151229310447</v>
      </c>
      <c r="O24" s="70">
        <f t="shared" ca="1" si="8"/>
        <v>90.853004229665331</v>
      </c>
      <c r="P24" s="70">
        <f t="shared" ca="1" si="8"/>
        <v>75.182451334839485</v>
      </c>
      <c r="Q24" s="70">
        <f t="shared" ca="1" si="8"/>
        <v>110.05508889207825</v>
      </c>
      <c r="R24" s="70">
        <f t="shared" ca="1" si="8"/>
        <v>102.61850507496324</v>
      </c>
      <c r="S24" s="70">
        <f t="shared" ca="1" si="8"/>
        <v>101.11180016328748</v>
      </c>
      <c r="T24" s="71">
        <f t="shared" ca="1" si="8"/>
        <v>128.5882641088954</v>
      </c>
      <c r="U24" s="11"/>
    </row>
    <row r="25" spans="2:21" ht="15.75" thickBot="1">
      <c r="B25" s="10">
        <v>201504</v>
      </c>
      <c r="C25" s="55">
        <f t="shared" si="6"/>
        <v>58.108140625193684</v>
      </c>
      <c r="D25" s="8"/>
      <c r="E25" s="8"/>
      <c r="F25" s="8"/>
      <c r="G25" s="8"/>
      <c r="H25" s="109" t="s">
        <v>30</v>
      </c>
      <c r="I25" s="110"/>
      <c r="J25" s="21">
        <f ca="1">OFFSET($C$36,J$22-201501,0)</f>
        <v>100</v>
      </c>
      <c r="K25" s="72">
        <f t="shared" ref="K25:T25" ca="1" si="9">OFFSET($C$36,K$22-201501,0)</f>
        <v>91.139240506329116</v>
      </c>
      <c r="L25" s="72">
        <f t="shared" ca="1" si="9"/>
        <v>80.063291139240505</v>
      </c>
      <c r="M25" s="72">
        <f t="shared" ca="1" si="9"/>
        <v>56.645569620253156</v>
      </c>
      <c r="N25" s="72">
        <f t="shared" ca="1" si="9"/>
        <v>87.405063291139243</v>
      </c>
      <c r="O25" s="72">
        <f t="shared" ca="1" si="9"/>
        <v>84.303797468354418</v>
      </c>
      <c r="P25" s="72">
        <f t="shared" ca="1" si="9"/>
        <v>66.012658227848092</v>
      </c>
      <c r="Q25" s="72">
        <f t="shared" ca="1" si="9"/>
        <v>96.265822784810126</v>
      </c>
      <c r="R25" s="72">
        <f t="shared" ca="1" si="9"/>
        <v>86.962025316455708</v>
      </c>
      <c r="S25" s="72">
        <f t="shared" ca="1" si="9"/>
        <v>87.215189873417714</v>
      </c>
      <c r="T25" s="73">
        <f t="shared" ca="1" si="9"/>
        <v>108.16455696202532</v>
      </c>
      <c r="U25" s="11"/>
    </row>
    <row r="26" spans="2:21" ht="15.75" thickBot="1">
      <c r="B26" s="12">
        <v>201505</v>
      </c>
      <c r="C26" s="54">
        <f t="shared" si="6"/>
        <v>100.67151229310447</v>
      </c>
      <c r="D26" s="8"/>
      <c r="E26" s="8"/>
      <c r="F26" s="8"/>
      <c r="G26" s="8"/>
      <c r="H26" s="22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11"/>
    </row>
    <row r="27" spans="2:21">
      <c r="B27" s="10">
        <v>201506</v>
      </c>
      <c r="C27" s="55">
        <f t="shared" si="6"/>
        <v>90.853004229665331</v>
      </c>
      <c r="D27" s="8"/>
      <c r="E27" s="8"/>
      <c r="F27" s="8"/>
      <c r="G27" s="11"/>
      <c r="H27" s="111" t="s">
        <v>33</v>
      </c>
      <c r="I27" s="112"/>
      <c r="J27" s="104"/>
      <c r="K27" s="74">
        <f t="shared" ref="K27:T27" ca="1" si="10">MAX(K23:K25)</f>
        <v>102.36737148492941</v>
      </c>
      <c r="L27" s="75">
        <f t="shared" ca="1" si="10"/>
        <v>103.5215414591903</v>
      </c>
      <c r="M27" s="75">
        <f t="shared" ca="1" si="10"/>
        <v>59.99841235476655</v>
      </c>
      <c r="N27" s="75">
        <f t="shared" ca="1" si="10"/>
        <v>121.75013350653099</v>
      </c>
      <c r="O27" s="75">
        <f t="shared" ca="1" si="10"/>
        <v>98.565317168218215</v>
      </c>
      <c r="P27" s="75">
        <f t="shared" ca="1" si="10"/>
        <v>91.907430660797175</v>
      </c>
      <c r="Q27" s="75">
        <f t="shared" ca="1" si="10"/>
        <v>124.35471843352337</v>
      </c>
      <c r="R27" s="75">
        <f t="shared" ca="1" si="10"/>
        <v>119.4218325274831</v>
      </c>
      <c r="S27" s="75">
        <f t="shared" ca="1" si="10"/>
        <v>119.42048062351157</v>
      </c>
      <c r="T27" s="76">
        <f t="shared" ca="1" si="10"/>
        <v>147.08673835125447</v>
      </c>
      <c r="U27" s="11"/>
    </row>
    <row r="28" spans="2:21" ht="15.75" thickBot="1">
      <c r="B28" s="12">
        <v>201507</v>
      </c>
      <c r="C28" s="54">
        <f t="shared" si="6"/>
        <v>75.182451334839485</v>
      </c>
      <c r="D28" s="8"/>
      <c r="E28" s="8"/>
      <c r="F28" s="8"/>
      <c r="H28" s="113" t="s">
        <v>34</v>
      </c>
      <c r="I28" s="114"/>
      <c r="J28" s="104"/>
      <c r="K28" s="77">
        <f t="shared" ref="K28:T28" ca="1" si="11">MIN(K23:K25)</f>
        <v>91.139240506329116</v>
      </c>
      <c r="L28" s="70">
        <f t="shared" ca="1" si="11"/>
        <v>80.063291139240505</v>
      </c>
      <c r="M28" s="70">
        <f t="shared" ca="1" si="11"/>
        <v>56.645569620253156</v>
      </c>
      <c r="N28" s="70">
        <f t="shared" ca="1" si="11"/>
        <v>87.405063291139243</v>
      </c>
      <c r="O28" s="70">
        <f t="shared" ca="1" si="11"/>
        <v>84.303797468354418</v>
      </c>
      <c r="P28" s="78">
        <f t="shared" ca="1" si="11"/>
        <v>66.012658227848092</v>
      </c>
      <c r="Q28" s="78">
        <f t="shared" ca="1" si="11"/>
        <v>96.265822784810126</v>
      </c>
      <c r="R28" s="79">
        <f t="shared" ca="1" si="11"/>
        <v>86.962025316455708</v>
      </c>
      <c r="S28" s="79">
        <f t="shared" ca="1" si="11"/>
        <v>87.215189873417714</v>
      </c>
      <c r="T28" s="76">
        <f t="shared" ca="1" si="11"/>
        <v>108.16455696202532</v>
      </c>
      <c r="U28" s="8"/>
    </row>
    <row r="29" spans="2:21">
      <c r="B29" s="10">
        <v>201508</v>
      </c>
      <c r="C29" s="55">
        <f t="shared" si="6"/>
        <v>110.05508889207825</v>
      </c>
      <c r="D29" s="8"/>
      <c r="E29" s="8"/>
      <c r="F29" s="8"/>
      <c r="H29" s="115" t="s">
        <v>35</v>
      </c>
      <c r="I29" s="116"/>
      <c r="J29" s="105"/>
      <c r="K29" s="26" t="str">
        <f t="shared" ref="K29:T29" ca="1" si="12">IF(K27=K23,$H$23,IF(K27=K24,$H$24,IF(K27=K25,$H$25,"Error")))</f>
        <v>Carli</v>
      </c>
      <c r="L29" s="27" t="str">
        <f t="shared" ca="1" si="12"/>
        <v>Carli</v>
      </c>
      <c r="M29" s="27" t="str">
        <f t="shared" ca="1" si="12"/>
        <v>Carli</v>
      </c>
      <c r="N29" s="27" t="str">
        <f t="shared" ca="1" si="12"/>
        <v>Carli</v>
      </c>
      <c r="O29" s="27" t="str">
        <f t="shared" ca="1" si="12"/>
        <v>Carli</v>
      </c>
      <c r="P29" s="30" t="str">
        <f t="shared" ca="1" si="12"/>
        <v>Carli</v>
      </c>
      <c r="Q29" s="30" t="str">
        <f t="shared" ca="1" si="12"/>
        <v>Carli</v>
      </c>
      <c r="R29" s="27" t="str">
        <f t="shared" ca="1" si="12"/>
        <v>Carli</v>
      </c>
      <c r="S29" s="27" t="str">
        <f t="shared" ca="1" si="12"/>
        <v>Carli</v>
      </c>
      <c r="T29" s="31" t="str">
        <f t="shared" ca="1" si="12"/>
        <v>Carli</v>
      </c>
      <c r="U29" s="8"/>
    </row>
    <row r="30" spans="2:21" ht="15.75" thickBot="1">
      <c r="B30" s="12">
        <v>201509</v>
      </c>
      <c r="C30" s="54">
        <f t="shared" si="6"/>
        <v>102.61850507496324</v>
      </c>
      <c r="D30" s="8"/>
      <c r="E30" s="8"/>
      <c r="F30" s="8"/>
      <c r="H30" s="113" t="s">
        <v>45</v>
      </c>
      <c r="I30" s="117"/>
      <c r="J30" s="106"/>
      <c r="K30" s="32" t="str">
        <f t="shared" ref="K30:T30" ca="1" si="13">IF(K28=K23,$H$23,IF(K28=K24,$H$24,IF(K28=K25,$H$25,"Error")))</f>
        <v>Dutot</v>
      </c>
      <c r="L30" s="33" t="str">
        <f t="shared" ca="1" si="13"/>
        <v>Dutot</v>
      </c>
      <c r="M30" s="28" t="str">
        <f t="shared" ca="1" si="13"/>
        <v>Dutot</v>
      </c>
      <c r="N30" s="29" t="str">
        <f t="shared" ca="1" si="13"/>
        <v>Dutot</v>
      </c>
      <c r="O30" s="29" t="str">
        <f t="shared" ca="1" si="13"/>
        <v>Dutot</v>
      </c>
      <c r="P30" s="28" t="str">
        <f t="shared" ca="1" si="13"/>
        <v>Dutot</v>
      </c>
      <c r="Q30" s="28" t="str">
        <f t="shared" ca="1" si="13"/>
        <v>Dutot</v>
      </c>
      <c r="R30" s="29" t="str">
        <f t="shared" ca="1" si="13"/>
        <v>Dutot</v>
      </c>
      <c r="S30" s="29" t="str">
        <f t="shared" ca="1" si="13"/>
        <v>Dutot</v>
      </c>
      <c r="T30" s="34" t="str">
        <f t="shared" ca="1" si="13"/>
        <v>Dutot</v>
      </c>
    </row>
    <row r="31" spans="2:21">
      <c r="B31" s="10">
        <v>201510</v>
      </c>
      <c r="C31" s="55">
        <f t="shared" si="6"/>
        <v>101.11180016328748</v>
      </c>
      <c r="D31" s="8"/>
      <c r="E31" s="8"/>
      <c r="F31" s="8"/>
    </row>
    <row r="32" spans="2:21" ht="15.75" thickBot="1">
      <c r="B32" s="14">
        <v>201511</v>
      </c>
      <c r="C32" s="56">
        <f t="shared" si="6"/>
        <v>128.5882641088954</v>
      </c>
      <c r="D32" s="8"/>
      <c r="E32" s="8"/>
      <c r="F32" s="8"/>
    </row>
    <row r="33" spans="2:20">
      <c r="B33" s="16"/>
      <c r="C33" s="8"/>
      <c r="D33" s="8"/>
      <c r="E33" s="8"/>
      <c r="F33" s="8"/>
      <c r="J33" s="2">
        <f ca="1">IF($J$36=TRUE,J23,"")</f>
        <v>100</v>
      </c>
      <c r="K33" s="2">
        <f t="shared" ref="K33:T33" ca="1" si="14">IF($J$36=TRUE,K23,"")</f>
        <v>102.36737148492941</v>
      </c>
      <c r="L33" s="2">
        <f t="shared" ca="1" si="14"/>
        <v>103.5215414591903</v>
      </c>
      <c r="M33" s="2">
        <f t="shared" ca="1" si="14"/>
        <v>59.99841235476655</v>
      </c>
      <c r="N33" s="2">
        <f t="shared" ca="1" si="14"/>
        <v>121.75013350653099</v>
      </c>
      <c r="O33" s="2">
        <f t="shared" ca="1" si="14"/>
        <v>98.565317168218215</v>
      </c>
      <c r="P33" s="2">
        <f t="shared" ca="1" si="14"/>
        <v>91.907430660797175</v>
      </c>
      <c r="Q33" s="2">
        <f t="shared" ca="1" si="14"/>
        <v>124.35471843352337</v>
      </c>
      <c r="R33" s="2">
        <f t="shared" ca="1" si="14"/>
        <v>119.4218325274831</v>
      </c>
      <c r="S33" s="2">
        <f t="shared" ca="1" si="14"/>
        <v>119.42048062351157</v>
      </c>
      <c r="T33" s="2">
        <f t="shared" ca="1" si="14"/>
        <v>147.08673835125447</v>
      </c>
    </row>
    <row r="34" spans="2:20" ht="15.75" thickBot="1">
      <c r="B34" s="1" t="s">
        <v>41</v>
      </c>
      <c r="C34" s="11"/>
      <c r="D34" s="8"/>
      <c r="E34" s="8"/>
      <c r="F34" s="8"/>
      <c r="J34" s="2">
        <f ca="1">IF($J$37=TRUE,J24,"")</f>
        <v>100</v>
      </c>
      <c r="K34" s="2">
        <f t="shared" ref="K34:T34" ca="1" si="15">IF($J$37=TRUE,K24,"")</f>
        <v>100.09328762264408</v>
      </c>
      <c r="L34" s="2">
        <f t="shared" ca="1" si="15"/>
        <v>93.802381377127091</v>
      </c>
      <c r="M34" s="2">
        <f t="shared" ca="1" si="15"/>
        <v>58.108140625193684</v>
      </c>
      <c r="N34" s="2">
        <f t="shared" ca="1" si="15"/>
        <v>100.67151229310447</v>
      </c>
      <c r="O34" s="2">
        <f t="shared" ca="1" si="15"/>
        <v>90.853004229665331</v>
      </c>
      <c r="P34" s="2">
        <f t="shared" ca="1" si="15"/>
        <v>75.182451334839485</v>
      </c>
      <c r="Q34" s="2">
        <f t="shared" ca="1" si="15"/>
        <v>110.05508889207825</v>
      </c>
      <c r="R34" s="2">
        <f t="shared" ca="1" si="15"/>
        <v>102.61850507496324</v>
      </c>
      <c r="S34" s="2">
        <f t="shared" ca="1" si="15"/>
        <v>101.11180016328748</v>
      </c>
      <c r="T34" s="2">
        <f t="shared" ca="1" si="15"/>
        <v>128.5882641088954</v>
      </c>
    </row>
    <row r="35" spans="2:20" ht="15.75" thickBot="1">
      <c r="B35" s="107" t="s">
        <v>26</v>
      </c>
      <c r="C35" s="108"/>
      <c r="D35" s="4"/>
      <c r="E35" s="4"/>
      <c r="F35" s="4"/>
      <c r="J35" s="2">
        <f ca="1">IF($J$38=TRUE,J25,"")</f>
        <v>100</v>
      </c>
      <c r="K35" s="2">
        <f t="shared" ref="K35:T35" ca="1" si="16">IF($J$38=TRUE,K25,"")</f>
        <v>91.139240506329116</v>
      </c>
      <c r="L35" s="2">
        <f t="shared" ca="1" si="16"/>
        <v>80.063291139240505</v>
      </c>
      <c r="M35" s="2">
        <f t="shared" ca="1" si="16"/>
        <v>56.645569620253156</v>
      </c>
      <c r="N35" s="2">
        <f t="shared" ca="1" si="16"/>
        <v>87.405063291139243</v>
      </c>
      <c r="O35" s="2">
        <f t="shared" ca="1" si="16"/>
        <v>84.303797468354418</v>
      </c>
      <c r="P35" s="2">
        <f t="shared" ca="1" si="16"/>
        <v>66.012658227848092</v>
      </c>
      <c r="Q35" s="2">
        <f t="shared" ca="1" si="16"/>
        <v>96.265822784810126</v>
      </c>
      <c r="R35" s="2">
        <f t="shared" ca="1" si="16"/>
        <v>86.962025316455708</v>
      </c>
      <c r="S35" s="2">
        <f t="shared" ca="1" si="16"/>
        <v>87.215189873417714</v>
      </c>
      <c r="T35" s="2">
        <f t="shared" ca="1" si="16"/>
        <v>108.16455696202532</v>
      </c>
    </row>
    <row r="36" spans="2:20">
      <c r="B36" s="7">
        <v>201501</v>
      </c>
      <c r="C36" s="54">
        <f t="shared" ref="C36:C46" si="17">(H50/$H$50)*100</f>
        <v>100</v>
      </c>
      <c r="D36" s="8"/>
      <c r="E36" s="8"/>
      <c r="F36" s="8"/>
      <c r="J36" s="2" t="b">
        <v>1</v>
      </c>
    </row>
    <row r="37" spans="2:20">
      <c r="B37" s="10">
        <v>201502</v>
      </c>
      <c r="C37" s="55">
        <f t="shared" si="17"/>
        <v>91.139240506329116</v>
      </c>
      <c r="D37" s="8"/>
      <c r="E37" s="8"/>
      <c r="F37" s="8"/>
      <c r="J37" s="2" t="b">
        <v>1</v>
      </c>
    </row>
    <row r="38" spans="2:20">
      <c r="B38" s="12">
        <v>201503</v>
      </c>
      <c r="C38" s="54">
        <f t="shared" si="17"/>
        <v>80.063291139240505</v>
      </c>
      <c r="D38" s="8"/>
      <c r="E38" s="8"/>
      <c r="F38" s="8"/>
      <c r="J38" s="2" t="b">
        <v>1</v>
      </c>
    </row>
    <row r="39" spans="2:20">
      <c r="B39" s="10">
        <v>201504</v>
      </c>
      <c r="C39" s="55">
        <f t="shared" si="17"/>
        <v>56.645569620253156</v>
      </c>
      <c r="D39" s="8"/>
      <c r="E39" s="8"/>
      <c r="F39" s="8"/>
    </row>
    <row r="40" spans="2:20">
      <c r="B40" s="12">
        <v>201505</v>
      </c>
      <c r="C40" s="54">
        <f t="shared" si="17"/>
        <v>87.405063291139243</v>
      </c>
      <c r="D40" s="8"/>
      <c r="E40" s="8"/>
      <c r="F40" s="8"/>
    </row>
    <row r="41" spans="2:20">
      <c r="B41" s="10">
        <v>201506</v>
      </c>
      <c r="C41" s="55">
        <f t="shared" si="17"/>
        <v>84.303797468354418</v>
      </c>
      <c r="D41" s="8"/>
      <c r="E41" s="8"/>
      <c r="F41" s="8"/>
    </row>
    <row r="42" spans="2:20">
      <c r="B42" s="12">
        <v>201507</v>
      </c>
      <c r="C42" s="54">
        <f t="shared" si="17"/>
        <v>66.012658227848092</v>
      </c>
      <c r="D42" s="8"/>
      <c r="E42" s="8"/>
      <c r="F42" s="8"/>
    </row>
    <row r="43" spans="2:20">
      <c r="B43" s="10">
        <v>201508</v>
      </c>
      <c r="C43" s="55">
        <f t="shared" si="17"/>
        <v>96.265822784810126</v>
      </c>
      <c r="D43" s="8"/>
      <c r="E43" s="8"/>
      <c r="F43" s="8"/>
    </row>
    <row r="44" spans="2:20">
      <c r="B44" s="12">
        <v>201509</v>
      </c>
      <c r="C44" s="54">
        <f t="shared" si="17"/>
        <v>86.962025316455708</v>
      </c>
      <c r="D44" s="8"/>
      <c r="E44" s="8"/>
      <c r="F44" s="8"/>
    </row>
    <row r="45" spans="2:20">
      <c r="B45" s="10">
        <v>201510</v>
      </c>
      <c r="C45" s="55">
        <f t="shared" si="17"/>
        <v>87.215189873417714</v>
      </c>
      <c r="D45" s="8"/>
      <c r="E45" s="8"/>
      <c r="F45" s="8"/>
    </row>
    <row r="46" spans="2:20" ht="15.75" thickBot="1">
      <c r="B46" s="14">
        <v>201511</v>
      </c>
      <c r="C46" s="56">
        <f t="shared" si="17"/>
        <v>108.16455696202532</v>
      </c>
      <c r="D46" s="8"/>
      <c r="E46" s="8"/>
      <c r="F46" s="8"/>
    </row>
    <row r="47" spans="2:20">
      <c r="B47" s="16"/>
      <c r="C47" s="8"/>
      <c r="D47" s="8"/>
      <c r="E47" s="8"/>
      <c r="F47" s="8"/>
    </row>
    <row r="48" spans="2:20" ht="15.75" thickBot="1">
      <c r="B48" s="1" t="s">
        <v>42</v>
      </c>
    </row>
    <row r="49" spans="2:14" ht="15.75" thickBot="1">
      <c r="B49" s="35" t="s">
        <v>44</v>
      </c>
      <c r="C49" s="46" t="str">
        <f>E8</f>
        <v>Shop 1</v>
      </c>
      <c r="D49" s="47" t="str">
        <f>E9</f>
        <v>Shop 2</v>
      </c>
      <c r="E49" s="47" t="str">
        <f>E10</f>
        <v>Shop 3</v>
      </c>
      <c r="F49" s="47" t="str">
        <f>E11</f>
        <v>Shop 4</v>
      </c>
      <c r="G49" s="47" t="str">
        <f>E12</f>
        <v>Shop 5</v>
      </c>
      <c r="H49" s="49" t="s">
        <v>31</v>
      </c>
    </row>
    <row r="50" spans="2:14">
      <c r="B50" s="7">
        <v>201501</v>
      </c>
      <c r="C50" s="80">
        <v>5.96</v>
      </c>
      <c r="D50" s="81">
        <v>1.49</v>
      </c>
      <c r="E50" s="82">
        <v>1.8</v>
      </c>
      <c r="F50" s="82">
        <v>1.55</v>
      </c>
      <c r="G50" s="82">
        <v>5</v>
      </c>
      <c r="H50" s="50">
        <f t="shared" ref="H50:H60" si="18">AVERAGE(C50:G50)</f>
        <v>3.16</v>
      </c>
    </row>
    <row r="51" spans="2:14">
      <c r="B51" s="36">
        <v>201502</v>
      </c>
      <c r="C51" s="83">
        <v>5.16</v>
      </c>
      <c r="D51" s="84">
        <v>1.79</v>
      </c>
      <c r="E51" s="85">
        <v>2.2000000000000002</v>
      </c>
      <c r="F51" s="85">
        <v>1.75</v>
      </c>
      <c r="G51" s="85">
        <v>3.5</v>
      </c>
      <c r="H51" s="51">
        <f t="shared" si="18"/>
        <v>2.88</v>
      </c>
    </row>
    <row r="52" spans="2:14">
      <c r="B52" s="12">
        <v>201503</v>
      </c>
      <c r="C52" s="86">
        <v>2.76</v>
      </c>
      <c r="D52" s="87">
        <v>1.99</v>
      </c>
      <c r="E52" s="88">
        <v>1.8</v>
      </c>
      <c r="F52" s="88">
        <v>2.6</v>
      </c>
      <c r="G52" s="88">
        <v>3.5</v>
      </c>
      <c r="H52" s="52">
        <f t="shared" si="18"/>
        <v>2.5300000000000002</v>
      </c>
    </row>
    <row r="53" spans="2:14">
      <c r="B53" s="36">
        <v>201504</v>
      </c>
      <c r="C53" s="83">
        <v>2.36</v>
      </c>
      <c r="D53" s="84">
        <v>0.69</v>
      </c>
      <c r="E53" s="85">
        <v>1.2</v>
      </c>
      <c r="F53" s="85">
        <v>1.2</v>
      </c>
      <c r="G53" s="85">
        <v>3.5</v>
      </c>
      <c r="H53" s="51">
        <f t="shared" si="18"/>
        <v>1.7899999999999998</v>
      </c>
    </row>
    <row r="54" spans="2:14">
      <c r="B54" s="12">
        <v>201505</v>
      </c>
      <c r="C54" s="86">
        <v>3.48</v>
      </c>
      <c r="D54" s="87">
        <v>2.4900000000000002</v>
      </c>
      <c r="E54" s="88">
        <v>3.99</v>
      </c>
      <c r="F54" s="88">
        <v>1.9</v>
      </c>
      <c r="G54" s="88">
        <v>1.95</v>
      </c>
      <c r="H54" s="52">
        <f t="shared" si="18"/>
        <v>2.762</v>
      </c>
    </row>
    <row r="55" spans="2:14">
      <c r="B55" s="36">
        <v>201506</v>
      </c>
      <c r="C55" s="83">
        <v>5.63</v>
      </c>
      <c r="D55" s="84">
        <v>1.99</v>
      </c>
      <c r="E55" s="85">
        <v>1.8</v>
      </c>
      <c r="F55" s="85">
        <v>1.95</v>
      </c>
      <c r="G55" s="85">
        <v>1.95</v>
      </c>
      <c r="H55" s="51">
        <f t="shared" si="18"/>
        <v>2.6639999999999997</v>
      </c>
    </row>
    <row r="56" spans="2:14">
      <c r="B56" s="12">
        <v>201507</v>
      </c>
      <c r="C56" s="86">
        <v>2.1800000000000002</v>
      </c>
      <c r="D56" s="87">
        <v>1</v>
      </c>
      <c r="E56" s="88">
        <v>2.8</v>
      </c>
      <c r="F56" s="88">
        <v>2.5</v>
      </c>
      <c r="G56" s="88">
        <v>1.95</v>
      </c>
      <c r="H56" s="52">
        <f t="shared" si="18"/>
        <v>2.0859999999999999</v>
      </c>
    </row>
    <row r="57" spans="2:14">
      <c r="B57" s="36">
        <v>201508</v>
      </c>
      <c r="C57" s="83">
        <v>4.9800000000000004</v>
      </c>
      <c r="D57" s="84">
        <v>1.99</v>
      </c>
      <c r="E57" s="85">
        <v>2.99</v>
      </c>
      <c r="F57" s="85">
        <v>3</v>
      </c>
      <c r="G57" s="85">
        <v>2.25</v>
      </c>
      <c r="H57" s="51">
        <f t="shared" si="18"/>
        <v>3.0420000000000003</v>
      </c>
    </row>
    <row r="58" spans="2:14">
      <c r="B58" s="12">
        <v>201509</v>
      </c>
      <c r="C58" s="86">
        <v>3.51</v>
      </c>
      <c r="D58" s="87">
        <v>1.99</v>
      </c>
      <c r="E58" s="88">
        <v>2.99</v>
      </c>
      <c r="F58" s="88">
        <v>3</v>
      </c>
      <c r="G58" s="88">
        <v>2.25</v>
      </c>
      <c r="H58" s="52">
        <f t="shared" si="18"/>
        <v>2.7480000000000002</v>
      </c>
    </row>
    <row r="59" spans="2:14" ht="15.75" thickBot="1">
      <c r="B59" s="36">
        <v>201510</v>
      </c>
      <c r="C59" s="83">
        <v>3.73</v>
      </c>
      <c r="D59" s="84">
        <v>2</v>
      </c>
      <c r="E59" s="85">
        <v>3.6</v>
      </c>
      <c r="F59" s="85">
        <v>2.5</v>
      </c>
      <c r="G59" s="85">
        <v>1.95</v>
      </c>
      <c r="H59" s="51">
        <f t="shared" si="18"/>
        <v>2.7559999999999998</v>
      </c>
    </row>
    <row r="60" spans="2:14" ht="15.75" thickBot="1">
      <c r="B60" s="14">
        <v>201511</v>
      </c>
      <c r="C60" s="89">
        <v>4.3899999999999997</v>
      </c>
      <c r="D60" s="90">
        <v>3</v>
      </c>
      <c r="E60" s="91">
        <v>3.8</v>
      </c>
      <c r="F60" s="91">
        <v>2.95</v>
      </c>
      <c r="G60" s="91">
        <v>2.95</v>
      </c>
      <c r="H60" s="53">
        <f t="shared" si="18"/>
        <v>3.4180000000000001</v>
      </c>
      <c r="L60" s="92" t="s">
        <v>27</v>
      </c>
      <c r="M60" s="38" t="s">
        <v>29</v>
      </c>
      <c r="N60" s="93" t="s">
        <v>30</v>
      </c>
    </row>
    <row r="61" spans="2:14" ht="15.75" thickBot="1">
      <c r="B61" s="16"/>
      <c r="C61" s="8"/>
      <c r="D61" s="8"/>
      <c r="E61" s="8"/>
      <c r="F61" s="8"/>
      <c r="G61" s="8"/>
      <c r="H61" s="8"/>
      <c r="L61" s="40"/>
      <c r="M61" s="41"/>
      <c r="N61" s="42"/>
    </row>
    <row r="62" spans="2:14" ht="15.75" thickBot="1">
      <c r="B62" s="1" t="s">
        <v>43</v>
      </c>
    </row>
    <row r="63" spans="2:14" ht="15.75" thickBot="1">
      <c r="B63" s="35" t="s">
        <v>44</v>
      </c>
      <c r="C63" s="46" t="str">
        <f>E8</f>
        <v>Shop 1</v>
      </c>
      <c r="D63" s="47" t="str">
        <f>D49</f>
        <v>Shop 2</v>
      </c>
      <c r="E63" s="47" t="str">
        <f>E49</f>
        <v>Shop 3</v>
      </c>
      <c r="F63" s="47" t="str">
        <f>F49</f>
        <v>Shop 4</v>
      </c>
      <c r="G63" s="48" t="str">
        <f>E12</f>
        <v>Shop 5</v>
      </c>
    </row>
    <row r="64" spans="2:14">
      <c r="B64" s="43">
        <v>201501</v>
      </c>
      <c r="C64" s="94">
        <f>C50/$C$50</f>
        <v>1</v>
      </c>
      <c r="D64" s="102">
        <f>D50/$D$50</f>
        <v>1</v>
      </c>
      <c r="E64" s="102">
        <f>E50/$E$50</f>
        <v>1</v>
      </c>
      <c r="F64" s="102">
        <f>F50/$F$50</f>
        <v>1</v>
      </c>
      <c r="G64" s="99">
        <f>G50/$G$50</f>
        <v>1</v>
      </c>
    </row>
    <row r="65" spans="2:7">
      <c r="B65" s="44">
        <v>201502</v>
      </c>
      <c r="C65" s="95">
        <f t="shared" ref="C65:C74" si="19">C51/$C$50</f>
        <v>0.865771812080537</v>
      </c>
      <c r="D65" s="98">
        <f t="shared" ref="D65:D74" si="20">D51/$D$50</f>
        <v>1.2013422818791946</v>
      </c>
      <c r="E65" s="98">
        <f t="shared" ref="E65:E74" si="21">E51/$E$50</f>
        <v>1.2222222222222223</v>
      </c>
      <c r="F65" s="98">
        <f t="shared" ref="F65:F74" si="22">F51/$F$50</f>
        <v>1.129032258064516</v>
      </c>
      <c r="G65" s="100">
        <f t="shared" ref="G65:G74" si="23">G51/$G$50</f>
        <v>0.7</v>
      </c>
    </row>
    <row r="66" spans="2:7">
      <c r="B66" s="43">
        <v>201503</v>
      </c>
      <c r="C66" s="94">
        <f>C52/$C$50</f>
        <v>0.46308724832214759</v>
      </c>
      <c r="D66" s="102">
        <f t="shared" si="20"/>
        <v>1.3355704697986577</v>
      </c>
      <c r="E66" s="102">
        <f t="shared" si="21"/>
        <v>1</v>
      </c>
      <c r="F66" s="102">
        <f t="shared" si="22"/>
        <v>1.6774193548387097</v>
      </c>
      <c r="G66" s="99">
        <f t="shared" si="23"/>
        <v>0.7</v>
      </c>
    </row>
    <row r="67" spans="2:7">
      <c r="B67" s="44">
        <v>201504</v>
      </c>
      <c r="C67" s="95">
        <f t="shared" si="19"/>
        <v>0.39597315436241609</v>
      </c>
      <c r="D67" s="98">
        <f t="shared" si="20"/>
        <v>0.46308724832214759</v>
      </c>
      <c r="E67" s="98">
        <f t="shared" si="21"/>
        <v>0.66666666666666663</v>
      </c>
      <c r="F67" s="98">
        <f t="shared" si="22"/>
        <v>0.77419354838709675</v>
      </c>
      <c r="G67" s="100">
        <f t="shared" si="23"/>
        <v>0.7</v>
      </c>
    </row>
    <row r="68" spans="2:7">
      <c r="B68" s="43">
        <v>201505</v>
      </c>
      <c r="C68" s="94">
        <f t="shared" si="19"/>
        <v>0.58389261744966447</v>
      </c>
      <c r="D68" s="102">
        <f>D54/$D$50</f>
        <v>1.6711409395973156</v>
      </c>
      <c r="E68" s="102">
        <f t="shared" si="21"/>
        <v>2.2166666666666668</v>
      </c>
      <c r="F68" s="102">
        <f t="shared" si="22"/>
        <v>1.225806451612903</v>
      </c>
      <c r="G68" s="99">
        <f t="shared" si="23"/>
        <v>0.39</v>
      </c>
    </row>
    <row r="69" spans="2:7">
      <c r="B69" s="44">
        <v>201506</v>
      </c>
      <c r="C69" s="95">
        <f t="shared" si="19"/>
        <v>0.94463087248322142</v>
      </c>
      <c r="D69" s="98">
        <f t="shared" si="20"/>
        <v>1.3355704697986577</v>
      </c>
      <c r="E69" s="98">
        <f t="shared" si="21"/>
        <v>1</v>
      </c>
      <c r="F69" s="98">
        <f t="shared" si="22"/>
        <v>1.2580645161290323</v>
      </c>
      <c r="G69" s="100">
        <f t="shared" si="23"/>
        <v>0.39</v>
      </c>
    </row>
    <row r="70" spans="2:7">
      <c r="B70" s="43">
        <v>201507</v>
      </c>
      <c r="C70" s="94">
        <f t="shared" si="19"/>
        <v>0.36577181208053694</v>
      </c>
      <c r="D70" s="102">
        <f t="shared" si="20"/>
        <v>0.67114093959731547</v>
      </c>
      <c r="E70" s="102">
        <f t="shared" si="21"/>
        <v>1.5555555555555554</v>
      </c>
      <c r="F70" s="102">
        <f t="shared" si="22"/>
        <v>1.6129032258064515</v>
      </c>
      <c r="G70" s="99">
        <f t="shared" si="23"/>
        <v>0.39</v>
      </c>
    </row>
    <row r="71" spans="2:7">
      <c r="B71" s="44">
        <v>201508</v>
      </c>
      <c r="C71" s="95">
        <f t="shared" si="19"/>
        <v>0.83557046979865779</v>
      </c>
      <c r="D71" s="98">
        <f t="shared" si="20"/>
        <v>1.3355704697986577</v>
      </c>
      <c r="E71" s="98">
        <f t="shared" si="21"/>
        <v>1.6611111111111112</v>
      </c>
      <c r="F71" s="98">
        <f t="shared" si="22"/>
        <v>1.9354838709677418</v>
      </c>
      <c r="G71" s="100">
        <f t="shared" si="23"/>
        <v>0.45</v>
      </c>
    </row>
    <row r="72" spans="2:7">
      <c r="B72" s="43">
        <v>201509</v>
      </c>
      <c r="C72" s="94">
        <f t="shared" si="19"/>
        <v>0.58892617449664431</v>
      </c>
      <c r="D72" s="102">
        <f t="shared" si="20"/>
        <v>1.3355704697986577</v>
      </c>
      <c r="E72" s="102">
        <f t="shared" si="21"/>
        <v>1.6611111111111112</v>
      </c>
      <c r="F72" s="102">
        <f t="shared" si="22"/>
        <v>1.9354838709677418</v>
      </c>
      <c r="G72" s="99">
        <f t="shared" si="23"/>
        <v>0.45</v>
      </c>
    </row>
    <row r="73" spans="2:7">
      <c r="B73" s="44">
        <v>201510</v>
      </c>
      <c r="C73" s="95">
        <f t="shared" si="19"/>
        <v>0.62583892617449666</v>
      </c>
      <c r="D73" s="98">
        <f t="shared" si="20"/>
        <v>1.3422818791946309</v>
      </c>
      <c r="E73" s="98">
        <f t="shared" si="21"/>
        <v>2</v>
      </c>
      <c r="F73" s="98">
        <f t="shared" si="22"/>
        <v>1.6129032258064515</v>
      </c>
      <c r="G73" s="100">
        <f t="shared" si="23"/>
        <v>0.39</v>
      </c>
    </row>
    <row r="74" spans="2:7" ht="15.75" thickBot="1">
      <c r="B74" s="45">
        <v>201511</v>
      </c>
      <c r="C74" s="97">
        <f t="shared" si="19"/>
        <v>0.7365771812080536</v>
      </c>
      <c r="D74" s="96">
        <f t="shared" si="20"/>
        <v>2.0134228187919465</v>
      </c>
      <c r="E74" s="96">
        <f t="shared" si="21"/>
        <v>2.1111111111111112</v>
      </c>
      <c r="F74" s="96">
        <f t="shared" si="22"/>
        <v>1.903225806451613</v>
      </c>
      <c r="G74" s="101">
        <f t="shared" si="23"/>
        <v>0.59000000000000008</v>
      </c>
    </row>
  </sheetData>
  <mergeCells count="33">
    <mergeCell ref="J27:J30"/>
    <mergeCell ref="H28:I28"/>
    <mergeCell ref="H29:I29"/>
    <mergeCell ref="H30:I30"/>
    <mergeCell ref="B21:C21"/>
    <mergeCell ref="H22:I22"/>
    <mergeCell ref="H23:I23"/>
    <mergeCell ref="B35:C35"/>
    <mergeCell ref="H25:I25"/>
    <mergeCell ref="H27:I27"/>
    <mergeCell ref="H24:I24"/>
    <mergeCell ref="M13:N13"/>
    <mergeCell ref="M14:N14"/>
    <mergeCell ref="M15:N15"/>
    <mergeCell ref="M16:N16"/>
    <mergeCell ref="M17:N17"/>
    <mergeCell ref="J18:L18"/>
    <mergeCell ref="M18:N18"/>
    <mergeCell ref="J19:L19"/>
    <mergeCell ref="M19:N19"/>
    <mergeCell ref="E10:F10"/>
    <mergeCell ref="M10:N10"/>
    <mergeCell ref="E11:F11"/>
    <mergeCell ref="M11:N11"/>
    <mergeCell ref="E12:F12"/>
    <mergeCell ref="M12:N12"/>
    <mergeCell ref="E9:F9"/>
    <mergeCell ref="M9:N9"/>
    <mergeCell ref="B7:C7"/>
    <mergeCell ref="E7:F7"/>
    <mergeCell ref="M7:N7"/>
    <mergeCell ref="E8:F8"/>
    <mergeCell ref="M8:N8"/>
  </mergeCells>
  <conditionalFormatting sqref="J8:M8 J9:L15">
    <cfRule type="duplicateValues" dxfId="110" priority="37"/>
  </conditionalFormatting>
  <conditionalFormatting sqref="J9:M9">
    <cfRule type="duplicateValues" dxfId="109" priority="36"/>
  </conditionalFormatting>
  <conditionalFormatting sqref="J10:M10">
    <cfRule type="duplicateValues" dxfId="108" priority="35"/>
  </conditionalFormatting>
  <conditionalFormatting sqref="J11:M11">
    <cfRule type="duplicateValues" dxfId="107" priority="34"/>
  </conditionalFormatting>
  <conditionalFormatting sqref="J12:M12">
    <cfRule type="duplicateValues" dxfId="106" priority="33"/>
  </conditionalFormatting>
  <conditionalFormatting sqref="J13:M13">
    <cfRule type="duplicateValues" dxfId="105" priority="32"/>
  </conditionalFormatting>
  <conditionalFormatting sqref="J14:M14">
    <cfRule type="duplicateValues" dxfId="104" priority="31"/>
  </conditionalFormatting>
  <conditionalFormatting sqref="J15:M15">
    <cfRule type="duplicateValues" dxfId="103" priority="30"/>
  </conditionalFormatting>
  <conditionalFormatting sqref="J16:M16">
    <cfRule type="duplicateValues" dxfId="102" priority="29"/>
  </conditionalFormatting>
  <conditionalFormatting sqref="J17:M17">
    <cfRule type="duplicateValues" dxfId="101" priority="28"/>
  </conditionalFormatting>
  <conditionalFormatting sqref="K28 K26">
    <cfRule type="duplicateValues" dxfId="100" priority="27"/>
  </conditionalFormatting>
  <conditionalFormatting sqref="L28 L26">
    <cfRule type="duplicateValues" dxfId="99" priority="26"/>
  </conditionalFormatting>
  <conditionalFormatting sqref="M28 M26">
    <cfRule type="duplicateValues" dxfId="98" priority="25"/>
  </conditionalFormatting>
  <conditionalFormatting sqref="P28 P26">
    <cfRule type="duplicateValues" dxfId="97" priority="24"/>
  </conditionalFormatting>
  <conditionalFormatting sqref="Q28 Q26">
    <cfRule type="duplicateValues" dxfId="96" priority="23"/>
  </conditionalFormatting>
  <conditionalFormatting sqref="R28">
    <cfRule type="duplicateValues" dxfId="95" priority="22"/>
  </conditionalFormatting>
  <conditionalFormatting sqref="S26">
    <cfRule type="duplicateValues" dxfId="94" priority="21"/>
  </conditionalFormatting>
  <conditionalFormatting sqref="T28 T26">
    <cfRule type="duplicateValues" dxfId="93" priority="20"/>
  </conditionalFormatting>
  <conditionalFormatting sqref="K26:K27">
    <cfRule type="duplicateValues" dxfId="92" priority="19"/>
  </conditionalFormatting>
  <conditionalFormatting sqref="L26:L27">
    <cfRule type="duplicateValues" dxfId="91" priority="18"/>
  </conditionalFormatting>
  <conditionalFormatting sqref="M26:M27">
    <cfRule type="duplicateValues" dxfId="90" priority="17"/>
  </conditionalFormatting>
  <conditionalFormatting sqref="P26:P27">
    <cfRule type="duplicateValues" dxfId="89" priority="16"/>
  </conditionalFormatting>
  <conditionalFormatting sqref="Q26:Q27">
    <cfRule type="duplicateValues" dxfId="88" priority="15"/>
  </conditionalFormatting>
  <conditionalFormatting sqref="R27">
    <cfRule type="duplicateValues" dxfId="87" priority="14"/>
  </conditionalFormatting>
  <conditionalFormatting sqref="S26:S27">
    <cfRule type="duplicateValues" dxfId="86" priority="13"/>
  </conditionalFormatting>
  <conditionalFormatting sqref="T26:T27">
    <cfRule type="duplicateValues" dxfId="85" priority="12"/>
  </conditionalFormatting>
  <conditionalFormatting sqref="T28 P23:Q25 T23:T25 K28:M28 P28:R28 K23:M25">
    <cfRule type="duplicateValues" dxfId="84" priority="11"/>
  </conditionalFormatting>
  <conditionalFormatting sqref="S23:S25 S28">
    <cfRule type="duplicateValues" dxfId="83" priority="10"/>
  </conditionalFormatting>
  <conditionalFormatting sqref="P27:Q27 K23:M25 P23:Q25 K27:M27">
    <cfRule type="duplicateValues" dxfId="82" priority="9"/>
  </conditionalFormatting>
  <conditionalFormatting sqref="R23:R25 R27">
    <cfRule type="duplicateValues" dxfId="81" priority="8"/>
  </conditionalFormatting>
  <conditionalFormatting sqref="R23:R25 R28">
    <cfRule type="duplicateValues" dxfId="80" priority="7"/>
  </conditionalFormatting>
  <conditionalFormatting sqref="S23:S25 S27">
    <cfRule type="duplicateValues" dxfId="79" priority="6"/>
  </conditionalFormatting>
  <conditionalFormatting sqref="T23:T25 T27">
    <cfRule type="duplicateValues" dxfId="78" priority="5"/>
  </conditionalFormatting>
  <conditionalFormatting sqref="O23:O25 O27">
    <cfRule type="duplicateValues" dxfId="77" priority="4"/>
  </conditionalFormatting>
  <conditionalFormatting sqref="N23:N25 N27">
    <cfRule type="duplicateValues" dxfId="76" priority="3"/>
  </conditionalFormatting>
  <conditionalFormatting sqref="N28 N23:N25">
    <cfRule type="duplicateValues" dxfId="75" priority="2"/>
  </conditionalFormatting>
  <conditionalFormatting sqref="O28 O23:O25">
    <cfRule type="duplicateValues" dxfId="74" priority="1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6"/>
  <sheetViews>
    <sheetView workbookViewId="0"/>
  </sheetViews>
  <sheetFormatPr defaultRowHeight="15"/>
  <cols>
    <col min="1" max="1" width="9.140625" style="103"/>
    <col min="2" max="2" width="11.5703125" style="103" customWidth="1"/>
    <col min="3" max="3" width="35.140625" style="103" customWidth="1"/>
    <col min="4" max="4" width="7.85546875" style="103" customWidth="1"/>
    <col min="5" max="5" width="9.140625" style="103" customWidth="1"/>
    <col min="6" max="16384" width="9.140625" style="103"/>
  </cols>
  <sheetData>
    <row r="1" spans="1:20">
      <c r="A1" s="103" t="s">
        <v>0</v>
      </c>
      <c r="B1" s="103" t="s">
        <v>1</v>
      </c>
      <c r="C1" s="103" t="s">
        <v>2</v>
      </c>
      <c r="D1" s="103" t="s">
        <v>3</v>
      </c>
      <c r="E1" s="103" t="s">
        <v>4</v>
      </c>
      <c r="F1" s="103" t="s">
        <v>5</v>
      </c>
      <c r="G1" s="103" t="s">
        <v>6</v>
      </c>
      <c r="H1" s="103" t="s">
        <v>7</v>
      </c>
      <c r="I1" s="103" t="s">
        <v>8</v>
      </c>
      <c r="J1" s="103" t="s">
        <v>9</v>
      </c>
      <c r="K1" s="103" t="s">
        <v>10</v>
      </c>
      <c r="L1" s="103" t="s">
        <v>11</v>
      </c>
      <c r="M1" s="103" t="s">
        <v>12</v>
      </c>
      <c r="N1" s="103" t="s">
        <v>13</v>
      </c>
      <c r="O1" s="103" t="s">
        <v>14</v>
      </c>
      <c r="P1" s="103" t="s">
        <v>15</v>
      </c>
      <c r="Q1" s="103" t="s">
        <v>16</v>
      </c>
      <c r="R1" s="103" t="s">
        <v>17</v>
      </c>
      <c r="S1" s="103" t="s">
        <v>18</v>
      </c>
      <c r="T1" s="103" t="s">
        <v>19</v>
      </c>
    </row>
    <row r="2" spans="1:20">
      <c r="A2" s="103">
        <v>201501</v>
      </c>
      <c r="B2" s="103">
        <v>212720</v>
      </c>
      <c r="C2" s="103" t="s">
        <v>52</v>
      </c>
      <c r="D2" s="103">
        <v>3</v>
      </c>
      <c r="E2" s="103">
        <v>20</v>
      </c>
      <c r="F2" s="103">
        <v>5.96</v>
      </c>
      <c r="G2" s="103" t="s">
        <v>22</v>
      </c>
      <c r="H2" s="103" t="s">
        <v>22</v>
      </c>
      <c r="I2" s="103">
        <v>1.155</v>
      </c>
      <c r="J2" s="103">
        <v>0.14399999999999999</v>
      </c>
      <c r="K2" s="103">
        <v>1.85</v>
      </c>
      <c r="L2" s="103">
        <v>2</v>
      </c>
      <c r="M2" s="103">
        <v>201402</v>
      </c>
      <c r="N2" s="103">
        <v>201501</v>
      </c>
      <c r="O2" s="103">
        <v>7</v>
      </c>
      <c r="P2" s="103">
        <v>2</v>
      </c>
      <c r="Q2" s="103">
        <v>1</v>
      </c>
      <c r="R2" s="103">
        <v>5.16</v>
      </c>
      <c r="S2" s="103">
        <v>3</v>
      </c>
      <c r="T2" s="103">
        <v>20</v>
      </c>
    </row>
    <row r="3" spans="1:20">
      <c r="A3" s="103">
        <v>201502</v>
      </c>
      <c r="B3" s="103">
        <v>212720</v>
      </c>
      <c r="C3" s="103" t="s">
        <v>52</v>
      </c>
      <c r="D3" s="103">
        <v>3</v>
      </c>
      <c r="E3" s="103">
        <v>20</v>
      </c>
      <c r="F3" s="103">
        <v>5.16</v>
      </c>
      <c r="G3" s="103" t="s">
        <v>21</v>
      </c>
      <c r="H3" s="103" t="s">
        <v>21</v>
      </c>
      <c r="I3" s="103">
        <v>0.86599999999999999</v>
      </c>
      <c r="J3" s="103">
        <v>-0.14399999999999999</v>
      </c>
      <c r="K3" s="103">
        <v>1.85</v>
      </c>
      <c r="L3" s="103">
        <v>2</v>
      </c>
      <c r="M3" s="103">
        <v>201502</v>
      </c>
      <c r="N3" s="103">
        <v>999999</v>
      </c>
      <c r="O3" s="103">
        <v>7</v>
      </c>
      <c r="P3" s="103">
        <v>2</v>
      </c>
      <c r="Q3" s="103">
        <v>1</v>
      </c>
      <c r="R3" s="103">
        <v>5.96</v>
      </c>
      <c r="S3" s="103">
        <v>3</v>
      </c>
      <c r="T3" s="103">
        <v>20</v>
      </c>
    </row>
    <row r="4" spans="1:20">
      <c r="A4" s="103">
        <v>201503</v>
      </c>
      <c r="B4" s="103">
        <v>212720</v>
      </c>
      <c r="C4" s="103" t="s">
        <v>52</v>
      </c>
      <c r="D4" s="103">
        <v>3</v>
      </c>
      <c r="E4" s="103">
        <v>20</v>
      </c>
      <c r="F4" s="103">
        <v>2.76</v>
      </c>
      <c r="G4" s="103" t="s">
        <v>21</v>
      </c>
      <c r="H4" s="103" t="s">
        <v>21</v>
      </c>
      <c r="I4" s="103">
        <v>0.46299999999999902</v>
      </c>
      <c r="J4" s="103">
        <v>-0.77</v>
      </c>
      <c r="K4" s="103">
        <v>1.85</v>
      </c>
      <c r="L4" s="103">
        <v>2</v>
      </c>
      <c r="M4" s="103">
        <v>201502</v>
      </c>
      <c r="N4" s="103">
        <v>999999</v>
      </c>
      <c r="O4" s="103">
        <v>7</v>
      </c>
      <c r="P4" s="103">
        <v>2</v>
      </c>
      <c r="Q4" s="103">
        <v>1</v>
      </c>
      <c r="R4" s="103">
        <v>5.96</v>
      </c>
      <c r="S4" s="103">
        <v>3</v>
      </c>
      <c r="T4" s="103">
        <v>20</v>
      </c>
    </row>
    <row r="5" spans="1:20">
      <c r="A5" s="103">
        <v>201504</v>
      </c>
      <c r="B5" s="103">
        <v>212720</v>
      </c>
      <c r="C5" s="103" t="s">
        <v>52</v>
      </c>
      <c r="D5" s="103">
        <v>3</v>
      </c>
      <c r="E5" s="103">
        <v>20</v>
      </c>
      <c r="F5" s="103">
        <v>2.36</v>
      </c>
      <c r="G5" s="103" t="s">
        <v>21</v>
      </c>
      <c r="H5" s="103" t="s">
        <v>21</v>
      </c>
      <c r="I5" s="103">
        <v>0.39600000000000002</v>
      </c>
      <c r="J5" s="103">
        <v>-0.92599999999999905</v>
      </c>
      <c r="K5" s="103">
        <v>1.85</v>
      </c>
      <c r="L5" s="103">
        <v>2</v>
      </c>
      <c r="M5" s="103">
        <v>201502</v>
      </c>
      <c r="N5" s="103">
        <v>999999</v>
      </c>
      <c r="O5" s="103">
        <v>7</v>
      </c>
      <c r="P5" s="103">
        <v>2</v>
      </c>
      <c r="Q5" s="103">
        <v>1</v>
      </c>
      <c r="R5" s="103">
        <v>5.96</v>
      </c>
      <c r="S5" s="103">
        <v>3</v>
      </c>
      <c r="T5" s="103">
        <v>20</v>
      </c>
    </row>
    <row r="6" spans="1:20">
      <c r="A6" s="103">
        <v>201505</v>
      </c>
      <c r="B6" s="103">
        <v>212720</v>
      </c>
      <c r="C6" s="103" t="s">
        <v>52</v>
      </c>
      <c r="D6" s="103">
        <v>3</v>
      </c>
      <c r="E6" s="103">
        <v>20</v>
      </c>
      <c r="F6" s="103">
        <v>3.48</v>
      </c>
      <c r="G6" s="103" t="s">
        <v>22</v>
      </c>
      <c r="H6" s="103" t="s">
        <v>22</v>
      </c>
      <c r="I6" s="103">
        <v>0.58399999999999996</v>
      </c>
      <c r="J6" s="103">
        <v>-0.53799999999999903</v>
      </c>
      <c r="K6" s="103">
        <v>1.85</v>
      </c>
      <c r="L6" s="103">
        <v>2</v>
      </c>
      <c r="M6" s="103">
        <v>201502</v>
      </c>
      <c r="N6" s="103">
        <v>999999</v>
      </c>
      <c r="O6" s="103">
        <v>7</v>
      </c>
      <c r="P6" s="103">
        <v>2</v>
      </c>
      <c r="Q6" s="103">
        <v>1</v>
      </c>
      <c r="R6" s="103">
        <v>5.96</v>
      </c>
      <c r="S6" s="103">
        <v>3</v>
      </c>
      <c r="T6" s="103">
        <v>20</v>
      </c>
    </row>
    <row r="7" spans="1:20">
      <c r="A7" s="103">
        <v>201506</v>
      </c>
      <c r="B7" s="103">
        <v>212720</v>
      </c>
      <c r="C7" s="103" t="s">
        <v>52</v>
      </c>
      <c r="D7" s="103">
        <v>4</v>
      </c>
      <c r="E7" s="103">
        <v>20</v>
      </c>
      <c r="F7" s="103">
        <v>5.63</v>
      </c>
      <c r="G7" s="103" t="s">
        <v>21</v>
      </c>
      <c r="H7" s="103" t="s">
        <v>21</v>
      </c>
      <c r="I7" s="103">
        <v>0.94499999999999995</v>
      </c>
      <c r="J7" s="103">
        <v>-5.7000000000000002E-2</v>
      </c>
      <c r="K7" s="103">
        <v>1.85</v>
      </c>
      <c r="L7" s="103">
        <v>2</v>
      </c>
      <c r="M7" s="103">
        <v>201502</v>
      </c>
      <c r="N7" s="103">
        <v>999999</v>
      </c>
      <c r="O7" s="103">
        <v>7</v>
      </c>
      <c r="P7" s="103">
        <v>2</v>
      </c>
      <c r="Q7" s="103">
        <v>1</v>
      </c>
      <c r="R7" s="103">
        <v>5.96</v>
      </c>
      <c r="S7" s="103">
        <v>3</v>
      </c>
      <c r="T7" s="103">
        <v>20</v>
      </c>
    </row>
    <row r="8" spans="1:20">
      <c r="A8" s="103">
        <v>201507</v>
      </c>
      <c r="B8" s="103">
        <v>212720</v>
      </c>
      <c r="C8" s="103" t="s">
        <v>52</v>
      </c>
      <c r="D8" s="103">
        <v>3</v>
      </c>
      <c r="E8" s="103">
        <v>20</v>
      </c>
      <c r="F8" s="103">
        <v>2.1800000000000002</v>
      </c>
      <c r="G8" s="103" t="s">
        <v>21</v>
      </c>
      <c r="H8" s="103" t="s">
        <v>21</v>
      </c>
      <c r="I8" s="103">
        <v>0.36599999999999999</v>
      </c>
      <c r="J8" s="103">
        <v>-1.006</v>
      </c>
      <c r="K8" s="103">
        <v>1.85</v>
      </c>
      <c r="L8" s="103">
        <v>2</v>
      </c>
      <c r="M8" s="103">
        <v>201502</v>
      </c>
      <c r="N8" s="103">
        <v>999999</v>
      </c>
      <c r="O8" s="103">
        <v>7</v>
      </c>
      <c r="P8" s="103">
        <v>2</v>
      </c>
      <c r="Q8" s="103">
        <v>1</v>
      </c>
      <c r="R8" s="103">
        <v>5.96</v>
      </c>
      <c r="S8" s="103">
        <v>3</v>
      </c>
      <c r="T8" s="103">
        <v>20</v>
      </c>
    </row>
    <row r="9" spans="1:20">
      <c r="A9" s="103">
        <v>201508</v>
      </c>
      <c r="B9" s="103">
        <v>212720</v>
      </c>
      <c r="C9" s="103" t="s">
        <v>52</v>
      </c>
      <c r="D9" s="103">
        <v>4</v>
      </c>
      <c r="E9" s="103">
        <v>20</v>
      </c>
      <c r="F9" s="103">
        <v>4.9800000000000004</v>
      </c>
      <c r="G9" s="103" t="s">
        <v>21</v>
      </c>
      <c r="H9" s="103" t="s">
        <v>21</v>
      </c>
      <c r="I9" s="103">
        <v>0.83599999999999997</v>
      </c>
      <c r="J9" s="103">
        <v>-0.18</v>
      </c>
      <c r="K9" s="103">
        <v>1.85</v>
      </c>
      <c r="L9" s="103">
        <v>2</v>
      </c>
      <c r="M9" s="103">
        <v>201502</v>
      </c>
      <c r="N9" s="103">
        <v>999999</v>
      </c>
      <c r="O9" s="103">
        <v>7</v>
      </c>
      <c r="P9" s="103">
        <v>2</v>
      </c>
      <c r="Q9" s="103">
        <v>1</v>
      </c>
      <c r="R9" s="103">
        <v>5.96</v>
      </c>
      <c r="S9" s="103">
        <v>3</v>
      </c>
      <c r="T9" s="103">
        <v>20</v>
      </c>
    </row>
    <row r="10" spans="1:20">
      <c r="A10" s="103">
        <v>201509</v>
      </c>
      <c r="B10" s="103">
        <v>212720</v>
      </c>
      <c r="C10" s="103" t="s">
        <v>52</v>
      </c>
      <c r="D10" s="103">
        <v>3</v>
      </c>
      <c r="E10" s="103">
        <v>20</v>
      </c>
      <c r="F10" s="103">
        <v>3.51</v>
      </c>
      <c r="G10" s="103" t="s">
        <v>22</v>
      </c>
      <c r="H10" s="103" t="s">
        <v>22</v>
      </c>
      <c r="I10" s="103">
        <v>0.58899999999999997</v>
      </c>
      <c r="J10" s="103">
        <v>-0.52900000000000003</v>
      </c>
      <c r="K10" s="103">
        <v>1.85</v>
      </c>
      <c r="L10" s="103">
        <v>2</v>
      </c>
      <c r="M10" s="103">
        <v>201502</v>
      </c>
      <c r="N10" s="103">
        <v>999999</v>
      </c>
      <c r="O10" s="103">
        <v>7</v>
      </c>
      <c r="P10" s="103">
        <v>2</v>
      </c>
      <c r="Q10" s="103">
        <v>1</v>
      </c>
      <c r="R10" s="103">
        <v>5.96</v>
      </c>
      <c r="S10" s="103">
        <v>3</v>
      </c>
      <c r="T10" s="103">
        <v>20</v>
      </c>
    </row>
    <row r="11" spans="1:20">
      <c r="A11" s="103">
        <v>201510</v>
      </c>
      <c r="B11" s="103">
        <v>212720</v>
      </c>
      <c r="C11" s="103" t="s">
        <v>52</v>
      </c>
      <c r="D11" s="103">
        <v>3</v>
      </c>
      <c r="E11" s="103">
        <v>20</v>
      </c>
      <c r="F11" s="103">
        <v>3.73</v>
      </c>
      <c r="G11" s="103" t="s">
        <v>21</v>
      </c>
      <c r="H11" s="103" t="s">
        <v>21</v>
      </c>
      <c r="I11" s="103">
        <v>0.626</v>
      </c>
      <c r="J11" s="103">
        <v>-0.46899999999999997</v>
      </c>
      <c r="K11" s="103">
        <v>1.85</v>
      </c>
      <c r="L11" s="103">
        <v>2</v>
      </c>
      <c r="M11" s="103">
        <v>201502</v>
      </c>
      <c r="N11" s="103">
        <v>999999</v>
      </c>
      <c r="O11" s="103">
        <v>7</v>
      </c>
      <c r="P11" s="103">
        <v>2</v>
      </c>
      <c r="Q11" s="103">
        <v>1</v>
      </c>
      <c r="R11" s="103">
        <v>5.96</v>
      </c>
      <c r="S11" s="103">
        <v>3</v>
      </c>
      <c r="T11" s="103">
        <v>20</v>
      </c>
    </row>
    <row r="12" spans="1:20">
      <c r="A12" s="103">
        <v>201511</v>
      </c>
      <c r="B12" s="103">
        <v>212720</v>
      </c>
      <c r="C12" s="103" t="s">
        <v>52</v>
      </c>
      <c r="D12" s="103">
        <v>3</v>
      </c>
      <c r="E12" s="103">
        <v>20</v>
      </c>
      <c r="F12" s="103">
        <v>4.3899999999999997</v>
      </c>
      <c r="G12" s="103" t="s">
        <v>21</v>
      </c>
      <c r="H12" s="103" t="s">
        <v>21</v>
      </c>
      <c r="I12" s="103">
        <v>0.73699999999999999</v>
      </c>
      <c r="J12" s="103">
        <v>-0.30599999999999999</v>
      </c>
      <c r="K12" s="103">
        <v>1.85</v>
      </c>
      <c r="L12" s="103">
        <v>2</v>
      </c>
      <c r="M12" s="103">
        <v>201502</v>
      </c>
      <c r="N12" s="103">
        <v>999999</v>
      </c>
      <c r="O12" s="103">
        <v>7</v>
      </c>
      <c r="P12" s="103">
        <v>2</v>
      </c>
      <c r="Q12" s="103">
        <v>1</v>
      </c>
      <c r="R12" s="103">
        <v>5.96</v>
      </c>
      <c r="S12" s="103">
        <v>3</v>
      </c>
      <c r="T12" s="103">
        <v>20</v>
      </c>
    </row>
    <row r="13" spans="1:20">
      <c r="A13" s="103">
        <v>201501</v>
      </c>
      <c r="B13" s="103">
        <v>212720</v>
      </c>
      <c r="C13" s="103" t="s">
        <v>52</v>
      </c>
      <c r="D13" s="103">
        <v>3</v>
      </c>
      <c r="E13" s="103">
        <v>10</v>
      </c>
      <c r="F13" s="103">
        <v>1.49</v>
      </c>
      <c r="G13" s="103" t="s">
        <v>22</v>
      </c>
      <c r="H13" s="103" t="s">
        <v>22</v>
      </c>
      <c r="I13" s="103">
        <v>0.61199999999999999</v>
      </c>
      <c r="J13" s="103">
        <v>-0.49099999999999999</v>
      </c>
      <c r="K13" s="103">
        <v>1.85</v>
      </c>
      <c r="L13" s="103">
        <v>2</v>
      </c>
      <c r="M13" s="103">
        <v>201403</v>
      </c>
      <c r="N13" s="103">
        <v>201501</v>
      </c>
      <c r="O13" s="103">
        <v>7</v>
      </c>
      <c r="P13" s="103">
        <v>2</v>
      </c>
      <c r="Q13" s="103">
        <v>1</v>
      </c>
      <c r="R13" s="103">
        <v>2.4350000000000001</v>
      </c>
      <c r="S13" s="103">
        <v>4</v>
      </c>
      <c r="T13" s="103">
        <v>20</v>
      </c>
    </row>
    <row r="14" spans="1:20">
      <c r="A14" s="103">
        <v>201502</v>
      </c>
      <c r="B14" s="103">
        <v>212720</v>
      </c>
      <c r="C14" s="103" t="s">
        <v>52</v>
      </c>
      <c r="D14" s="103">
        <v>3</v>
      </c>
      <c r="E14" s="103">
        <v>10</v>
      </c>
      <c r="F14" s="103">
        <v>1.79</v>
      </c>
      <c r="G14" s="103" t="s">
        <v>21</v>
      </c>
      <c r="H14" s="103" t="s">
        <v>21</v>
      </c>
      <c r="I14" s="103">
        <v>1.2009999999999901</v>
      </c>
      <c r="J14" s="103">
        <v>0.183</v>
      </c>
      <c r="K14" s="103">
        <v>1.85</v>
      </c>
      <c r="L14" s="103">
        <v>2</v>
      </c>
      <c r="M14" s="103">
        <v>201502</v>
      </c>
      <c r="N14" s="103">
        <v>999999</v>
      </c>
      <c r="O14" s="103">
        <v>7</v>
      </c>
      <c r="P14" s="103">
        <v>2</v>
      </c>
      <c r="Q14" s="103">
        <v>1</v>
      </c>
      <c r="R14" s="103">
        <v>1.49</v>
      </c>
      <c r="S14" s="103">
        <v>3</v>
      </c>
      <c r="T14" s="103">
        <v>20</v>
      </c>
    </row>
    <row r="15" spans="1:20">
      <c r="A15" s="103">
        <v>201503</v>
      </c>
      <c r="B15" s="103">
        <v>212720</v>
      </c>
      <c r="C15" s="103" t="s">
        <v>52</v>
      </c>
      <c r="D15" s="103">
        <v>3</v>
      </c>
      <c r="E15" s="103">
        <v>10</v>
      </c>
      <c r="F15" s="103">
        <v>1.99</v>
      </c>
      <c r="G15" s="103" t="s">
        <v>21</v>
      </c>
      <c r="H15" s="103" t="s">
        <v>21</v>
      </c>
      <c r="I15" s="103">
        <v>1.3359999999999901</v>
      </c>
      <c r="J15" s="103">
        <v>0.28899999999999998</v>
      </c>
      <c r="K15" s="103">
        <v>1.85</v>
      </c>
      <c r="L15" s="103">
        <v>2</v>
      </c>
      <c r="M15" s="103">
        <v>201502</v>
      </c>
      <c r="N15" s="103">
        <v>999999</v>
      </c>
      <c r="O15" s="103">
        <v>7</v>
      </c>
      <c r="P15" s="103">
        <v>2</v>
      </c>
      <c r="Q15" s="103">
        <v>1</v>
      </c>
      <c r="R15" s="103">
        <v>1.49</v>
      </c>
      <c r="S15" s="103">
        <v>3</v>
      </c>
      <c r="T15" s="103">
        <v>20</v>
      </c>
    </row>
    <row r="16" spans="1:20">
      <c r="A16" s="103">
        <v>201504</v>
      </c>
      <c r="B16" s="103">
        <v>212720</v>
      </c>
      <c r="C16" s="103" t="s">
        <v>52</v>
      </c>
      <c r="D16" s="103">
        <v>4</v>
      </c>
      <c r="E16" s="103">
        <v>10</v>
      </c>
      <c r="F16" s="103">
        <v>0.69</v>
      </c>
      <c r="G16" s="103" t="s">
        <v>21</v>
      </c>
      <c r="H16" s="103" t="s">
        <v>21</v>
      </c>
      <c r="I16" s="103">
        <v>0.46299999999999902</v>
      </c>
      <c r="J16" s="103">
        <v>-0.77</v>
      </c>
      <c r="K16" s="103">
        <v>1.85</v>
      </c>
      <c r="L16" s="103">
        <v>2</v>
      </c>
      <c r="M16" s="103">
        <v>201502</v>
      </c>
      <c r="N16" s="103">
        <v>999999</v>
      </c>
      <c r="O16" s="103">
        <v>7</v>
      </c>
      <c r="P16" s="103">
        <v>2</v>
      </c>
      <c r="Q16" s="103">
        <v>1</v>
      </c>
      <c r="R16" s="103">
        <v>1.49</v>
      </c>
      <c r="S16" s="103">
        <v>3</v>
      </c>
      <c r="T16" s="103">
        <v>20</v>
      </c>
    </row>
    <row r="17" spans="1:20">
      <c r="A17" s="103">
        <v>201505</v>
      </c>
      <c r="B17" s="103">
        <v>212720</v>
      </c>
      <c r="C17" s="103" t="s">
        <v>52</v>
      </c>
      <c r="D17" s="103">
        <v>4</v>
      </c>
      <c r="E17" s="103">
        <v>10</v>
      </c>
      <c r="F17" s="103">
        <v>2.4900000000000002</v>
      </c>
      <c r="G17" s="103" t="s">
        <v>22</v>
      </c>
      <c r="H17" s="103" t="s">
        <v>22</v>
      </c>
      <c r="I17" s="103">
        <v>1.671</v>
      </c>
      <c r="J17" s="103">
        <v>0.51400000000000001</v>
      </c>
      <c r="K17" s="103">
        <v>1.85</v>
      </c>
      <c r="L17" s="103">
        <v>2</v>
      </c>
      <c r="M17" s="103">
        <v>201502</v>
      </c>
      <c r="N17" s="103">
        <v>999999</v>
      </c>
      <c r="O17" s="103">
        <v>7</v>
      </c>
      <c r="P17" s="103">
        <v>2</v>
      </c>
      <c r="Q17" s="103">
        <v>1</v>
      </c>
      <c r="R17" s="103">
        <v>1.49</v>
      </c>
      <c r="S17" s="103">
        <v>3</v>
      </c>
      <c r="T17" s="103">
        <v>20</v>
      </c>
    </row>
    <row r="18" spans="1:20">
      <c r="A18" s="103">
        <v>201506</v>
      </c>
      <c r="B18" s="103">
        <v>212720</v>
      </c>
      <c r="C18" s="103" t="s">
        <v>52</v>
      </c>
      <c r="D18" s="103">
        <v>3</v>
      </c>
      <c r="E18" s="103">
        <v>10</v>
      </c>
      <c r="F18" s="103">
        <v>1.99</v>
      </c>
      <c r="G18" s="103" t="s">
        <v>21</v>
      </c>
      <c r="H18" s="103" t="s">
        <v>21</v>
      </c>
      <c r="I18" s="103">
        <v>1.3359999999999901</v>
      </c>
      <c r="J18" s="103">
        <v>0.28899999999999998</v>
      </c>
      <c r="K18" s="103">
        <v>1.85</v>
      </c>
      <c r="L18" s="103">
        <v>2</v>
      </c>
      <c r="M18" s="103">
        <v>201502</v>
      </c>
      <c r="N18" s="103">
        <v>999999</v>
      </c>
      <c r="O18" s="103">
        <v>7</v>
      </c>
      <c r="P18" s="103">
        <v>2</v>
      </c>
      <c r="Q18" s="103">
        <v>1</v>
      </c>
      <c r="R18" s="103">
        <v>1.49</v>
      </c>
      <c r="S18" s="103">
        <v>3</v>
      </c>
      <c r="T18" s="103">
        <v>20</v>
      </c>
    </row>
    <row r="19" spans="1:20">
      <c r="A19" s="103">
        <v>201507</v>
      </c>
      <c r="B19" s="103">
        <v>212720</v>
      </c>
      <c r="C19" s="103" t="s">
        <v>52</v>
      </c>
      <c r="D19" s="103">
        <v>3</v>
      </c>
      <c r="E19" s="103">
        <v>10</v>
      </c>
      <c r="F19" s="103">
        <v>1</v>
      </c>
      <c r="G19" s="103" t="s">
        <v>21</v>
      </c>
      <c r="H19" s="103" t="s">
        <v>21</v>
      </c>
      <c r="I19" s="103">
        <v>0.67099999999999904</v>
      </c>
      <c r="J19" s="103">
        <v>-0.39899999999999902</v>
      </c>
      <c r="K19" s="103">
        <v>1.85</v>
      </c>
      <c r="L19" s="103">
        <v>2</v>
      </c>
      <c r="M19" s="103">
        <v>201502</v>
      </c>
      <c r="N19" s="103">
        <v>999999</v>
      </c>
      <c r="O19" s="103">
        <v>7</v>
      </c>
      <c r="P19" s="103">
        <v>2</v>
      </c>
      <c r="Q19" s="103">
        <v>1</v>
      </c>
      <c r="R19" s="103">
        <v>1.49</v>
      </c>
      <c r="S19" s="103">
        <v>3</v>
      </c>
      <c r="T19" s="103">
        <v>20</v>
      </c>
    </row>
    <row r="20" spans="1:20">
      <c r="A20" s="103">
        <v>201508</v>
      </c>
      <c r="B20" s="103">
        <v>212720</v>
      </c>
      <c r="C20" s="103" t="s">
        <v>52</v>
      </c>
      <c r="D20" s="103">
        <v>4</v>
      </c>
      <c r="E20" s="103">
        <v>10</v>
      </c>
      <c r="F20" s="103">
        <v>1.99</v>
      </c>
      <c r="G20" s="103" t="s">
        <v>21</v>
      </c>
      <c r="H20" s="103" t="s">
        <v>21</v>
      </c>
      <c r="I20" s="103">
        <v>1.3359999999999901</v>
      </c>
      <c r="J20" s="103">
        <v>0.28899999999999998</v>
      </c>
      <c r="K20" s="103">
        <v>1.85</v>
      </c>
      <c r="L20" s="103">
        <v>2</v>
      </c>
      <c r="M20" s="103">
        <v>201502</v>
      </c>
      <c r="N20" s="103">
        <v>999999</v>
      </c>
      <c r="O20" s="103">
        <v>7</v>
      </c>
      <c r="P20" s="103">
        <v>2</v>
      </c>
      <c r="Q20" s="103">
        <v>1</v>
      </c>
      <c r="R20" s="103">
        <v>1.49</v>
      </c>
      <c r="S20" s="103">
        <v>3</v>
      </c>
      <c r="T20" s="103">
        <v>20</v>
      </c>
    </row>
    <row r="21" spans="1:20">
      <c r="A21" s="103">
        <v>201509</v>
      </c>
      <c r="B21" s="103">
        <v>212720</v>
      </c>
      <c r="C21" s="103" t="s">
        <v>52</v>
      </c>
      <c r="D21" s="103">
        <v>3</v>
      </c>
      <c r="E21" s="103">
        <v>10</v>
      </c>
      <c r="F21" s="103">
        <v>1.99</v>
      </c>
      <c r="G21" s="103" t="s">
        <v>21</v>
      </c>
      <c r="H21" s="103" t="s">
        <v>21</v>
      </c>
      <c r="I21" s="103">
        <v>1.3359999999999901</v>
      </c>
      <c r="J21" s="103">
        <v>0.28899999999999998</v>
      </c>
      <c r="K21" s="103">
        <v>1.85</v>
      </c>
      <c r="L21" s="103">
        <v>2</v>
      </c>
      <c r="M21" s="103">
        <v>201502</v>
      </c>
      <c r="N21" s="103">
        <v>999999</v>
      </c>
      <c r="O21" s="103">
        <v>7</v>
      </c>
      <c r="P21" s="103">
        <v>2</v>
      </c>
      <c r="Q21" s="103">
        <v>1</v>
      </c>
      <c r="R21" s="103">
        <v>1.49</v>
      </c>
      <c r="S21" s="103">
        <v>3</v>
      </c>
      <c r="T21" s="103">
        <v>20</v>
      </c>
    </row>
    <row r="22" spans="1:20">
      <c r="A22" s="103">
        <v>201510</v>
      </c>
      <c r="B22" s="103">
        <v>212720</v>
      </c>
      <c r="C22" s="103" t="s">
        <v>52</v>
      </c>
      <c r="D22" s="103">
        <v>3</v>
      </c>
      <c r="E22" s="103">
        <v>10</v>
      </c>
      <c r="F22" s="103">
        <v>2</v>
      </c>
      <c r="G22" s="103" t="s">
        <v>21</v>
      </c>
      <c r="H22" s="103" t="s">
        <v>21</v>
      </c>
      <c r="I22" s="103">
        <v>1.3419999999999901</v>
      </c>
      <c r="J22" s="103">
        <v>0.29399999999999998</v>
      </c>
      <c r="K22" s="103">
        <v>1.85</v>
      </c>
      <c r="L22" s="103">
        <v>2</v>
      </c>
      <c r="M22" s="103">
        <v>201502</v>
      </c>
      <c r="N22" s="103">
        <v>999999</v>
      </c>
      <c r="O22" s="103">
        <v>7</v>
      </c>
      <c r="P22" s="103">
        <v>2</v>
      </c>
      <c r="Q22" s="103">
        <v>1</v>
      </c>
      <c r="R22" s="103">
        <v>1.49</v>
      </c>
      <c r="S22" s="103">
        <v>3</v>
      </c>
      <c r="T22" s="103">
        <v>20</v>
      </c>
    </row>
    <row r="23" spans="1:20">
      <c r="A23" s="103">
        <v>201511</v>
      </c>
      <c r="B23" s="103">
        <v>212720</v>
      </c>
      <c r="C23" s="103" t="s">
        <v>52</v>
      </c>
      <c r="D23" s="103">
        <v>3</v>
      </c>
      <c r="E23" s="103">
        <v>10</v>
      </c>
      <c r="F23" s="103">
        <v>3</v>
      </c>
      <c r="G23" s="103" t="s">
        <v>22</v>
      </c>
      <c r="H23" s="103" t="s">
        <v>22</v>
      </c>
      <c r="I23" s="103">
        <v>2.0129999999999999</v>
      </c>
      <c r="J23" s="103">
        <v>0.7</v>
      </c>
      <c r="K23" s="103">
        <v>1.85</v>
      </c>
      <c r="L23" s="103">
        <v>2</v>
      </c>
      <c r="M23" s="103">
        <v>201502</v>
      </c>
      <c r="N23" s="103">
        <v>999999</v>
      </c>
      <c r="O23" s="103">
        <v>7</v>
      </c>
      <c r="P23" s="103">
        <v>2</v>
      </c>
      <c r="Q23" s="103">
        <v>1</v>
      </c>
      <c r="R23" s="103">
        <v>1.49</v>
      </c>
      <c r="S23" s="103">
        <v>3</v>
      </c>
      <c r="T23" s="103">
        <v>20</v>
      </c>
    </row>
    <row r="24" spans="1:20">
      <c r="A24" s="103">
        <v>201501</v>
      </c>
      <c r="B24" s="103">
        <v>212720</v>
      </c>
      <c r="C24" s="103" t="s">
        <v>52</v>
      </c>
      <c r="D24" s="103">
        <v>3</v>
      </c>
      <c r="E24" s="103">
        <v>82</v>
      </c>
      <c r="F24" s="103">
        <v>1.8</v>
      </c>
      <c r="G24" s="103" t="s">
        <v>22</v>
      </c>
      <c r="H24" s="103" t="s">
        <v>22</v>
      </c>
      <c r="I24" s="103">
        <v>0.75</v>
      </c>
      <c r="J24" s="103">
        <v>-0.28799999999999998</v>
      </c>
      <c r="K24" s="103">
        <v>3.58</v>
      </c>
      <c r="L24" s="103">
        <v>2</v>
      </c>
      <c r="M24" s="103">
        <v>201402</v>
      </c>
      <c r="N24" s="103">
        <v>201501</v>
      </c>
      <c r="O24" s="103">
        <v>3</v>
      </c>
      <c r="P24" s="103">
        <v>2</v>
      </c>
      <c r="Q24" s="103">
        <v>1</v>
      </c>
      <c r="R24" s="103">
        <v>2.4</v>
      </c>
      <c r="S24" s="103">
        <v>3</v>
      </c>
      <c r="T24" s="103">
        <v>16</v>
      </c>
    </row>
    <row r="25" spans="1:20">
      <c r="A25" s="103">
        <v>201502</v>
      </c>
      <c r="B25" s="103">
        <v>212720</v>
      </c>
      <c r="C25" s="103" t="s">
        <v>52</v>
      </c>
      <c r="D25" s="103">
        <v>3</v>
      </c>
      <c r="E25" s="103">
        <v>82</v>
      </c>
      <c r="F25" s="103">
        <v>2.2000000000000002</v>
      </c>
      <c r="G25" s="103" t="s">
        <v>21</v>
      </c>
      <c r="H25" s="103" t="s">
        <v>21</v>
      </c>
      <c r="I25" s="103">
        <v>1.222</v>
      </c>
      <c r="J25" s="103">
        <v>0.20100000000000001</v>
      </c>
      <c r="K25" s="103">
        <v>3.58</v>
      </c>
      <c r="L25" s="103">
        <v>2</v>
      </c>
      <c r="M25" s="103">
        <v>201502</v>
      </c>
      <c r="N25" s="103">
        <v>999999</v>
      </c>
      <c r="O25" s="103">
        <v>3</v>
      </c>
      <c r="P25" s="103">
        <v>2</v>
      </c>
      <c r="Q25" s="103">
        <v>1</v>
      </c>
      <c r="R25" s="103">
        <v>1.8</v>
      </c>
      <c r="S25" s="103">
        <v>3</v>
      </c>
      <c r="T25" s="103">
        <v>16</v>
      </c>
    </row>
    <row r="26" spans="1:20">
      <c r="A26" s="103">
        <v>201503</v>
      </c>
      <c r="B26" s="103">
        <v>212720</v>
      </c>
      <c r="C26" s="103" t="s">
        <v>52</v>
      </c>
      <c r="D26" s="103">
        <v>3</v>
      </c>
      <c r="E26" s="103">
        <v>82</v>
      </c>
      <c r="F26" s="103">
        <v>1.8</v>
      </c>
      <c r="G26" s="103" t="s">
        <v>21</v>
      </c>
      <c r="H26" s="103" t="s">
        <v>21</v>
      </c>
      <c r="I26" s="103">
        <v>1</v>
      </c>
      <c r="J26" s="103">
        <v>0</v>
      </c>
      <c r="K26" s="103">
        <v>3.58</v>
      </c>
      <c r="L26" s="103">
        <v>2</v>
      </c>
      <c r="M26" s="103">
        <v>201502</v>
      </c>
      <c r="N26" s="103">
        <v>999999</v>
      </c>
      <c r="O26" s="103">
        <v>3</v>
      </c>
      <c r="P26" s="103">
        <v>2</v>
      </c>
      <c r="Q26" s="103">
        <v>1</v>
      </c>
      <c r="R26" s="103">
        <v>1.8</v>
      </c>
      <c r="S26" s="103">
        <v>3</v>
      </c>
      <c r="T26" s="103">
        <v>16</v>
      </c>
    </row>
    <row r="27" spans="1:20">
      <c r="A27" s="103">
        <v>201504</v>
      </c>
      <c r="B27" s="103">
        <v>212720</v>
      </c>
      <c r="C27" s="103" t="s">
        <v>52</v>
      </c>
      <c r="D27" s="103">
        <v>3</v>
      </c>
      <c r="E27" s="103">
        <v>82</v>
      </c>
      <c r="F27" s="103">
        <v>1.2</v>
      </c>
      <c r="G27" s="103" t="s">
        <v>21</v>
      </c>
      <c r="H27" s="103" t="s">
        <v>21</v>
      </c>
      <c r="I27" s="103">
        <v>0.66700000000000004</v>
      </c>
      <c r="J27" s="103">
        <v>-0.40500000000000003</v>
      </c>
      <c r="K27" s="103">
        <v>3.58</v>
      </c>
      <c r="L27" s="103">
        <v>2</v>
      </c>
      <c r="M27" s="103">
        <v>201502</v>
      </c>
      <c r="N27" s="103">
        <v>999999</v>
      </c>
      <c r="O27" s="103">
        <v>3</v>
      </c>
      <c r="P27" s="103">
        <v>2</v>
      </c>
      <c r="Q27" s="103">
        <v>1</v>
      </c>
      <c r="R27" s="103">
        <v>1.8</v>
      </c>
      <c r="S27" s="103">
        <v>3</v>
      </c>
      <c r="T27" s="103">
        <v>16</v>
      </c>
    </row>
    <row r="28" spans="1:20">
      <c r="A28" s="103">
        <v>201505</v>
      </c>
      <c r="B28" s="103">
        <v>212720</v>
      </c>
      <c r="C28" s="103" t="s">
        <v>52</v>
      </c>
      <c r="D28" s="103">
        <v>4</v>
      </c>
      <c r="E28" s="103">
        <v>82</v>
      </c>
      <c r="F28" s="103">
        <v>3.99</v>
      </c>
      <c r="G28" s="103" t="s">
        <v>22</v>
      </c>
      <c r="H28" s="103" t="s">
        <v>22</v>
      </c>
      <c r="I28" s="103">
        <v>2.2170000000000001</v>
      </c>
      <c r="J28" s="103">
        <v>0.79599999999999904</v>
      </c>
      <c r="K28" s="103">
        <v>3.58</v>
      </c>
      <c r="L28" s="103">
        <v>2</v>
      </c>
      <c r="M28" s="103">
        <v>201502</v>
      </c>
      <c r="N28" s="103">
        <v>999999</v>
      </c>
      <c r="O28" s="103">
        <v>3</v>
      </c>
      <c r="P28" s="103">
        <v>2</v>
      </c>
      <c r="Q28" s="103">
        <v>1</v>
      </c>
      <c r="R28" s="103">
        <v>1.8</v>
      </c>
      <c r="S28" s="103">
        <v>3</v>
      </c>
      <c r="T28" s="103">
        <v>16</v>
      </c>
    </row>
    <row r="29" spans="1:20">
      <c r="A29" s="103">
        <v>201506</v>
      </c>
      <c r="B29" s="103">
        <v>212720</v>
      </c>
      <c r="C29" s="103" t="s">
        <v>52</v>
      </c>
      <c r="D29" s="103">
        <v>3</v>
      </c>
      <c r="E29" s="103">
        <v>82</v>
      </c>
      <c r="F29" s="103">
        <v>1.8</v>
      </c>
      <c r="G29" s="103" t="s">
        <v>21</v>
      </c>
      <c r="H29" s="103" t="s">
        <v>21</v>
      </c>
      <c r="I29" s="103">
        <v>1</v>
      </c>
      <c r="J29" s="103">
        <v>0</v>
      </c>
      <c r="K29" s="103">
        <v>3.58</v>
      </c>
      <c r="L29" s="103">
        <v>2</v>
      </c>
      <c r="M29" s="103">
        <v>201502</v>
      </c>
      <c r="N29" s="103">
        <v>999999</v>
      </c>
      <c r="O29" s="103">
        <v>3</v>
      </c>
      <c r="P29" s="103">
        <v>2</v>
      </c>
      <c r="Q29" s="103">
        <v>1</v>
      </c>
      <c r="R29" s="103">
        <v>1.8</v>
      </c>
      <c r="S29" s="103">
        <v>3</v>
      </c>
      <c r="T29" s="103">
        <v>16</v>
      </c>
    </row>
    <row r="30" spans="1:20">
      <c r="A30" s="103">
        <v>201507</v>
      </c>
      <c r="B30" s="103">
        <v>212720</v>
      </c>
      <c r="C30" s="103" t="s">
        <v>52</v>
      </c>
      <c r="D30" s="103">
        <v>3</v>
      </c>
      <c r="E30" s="103">
        <v>82</v>
      </c>
      <c r="F30" s="103">
        <v>2.8</v>
      </c>
      <c r="G30" s="103" t="s">
        <v>22</v>
      </c>
      <c r="H30" s="103" t="s">
        <v>22</v>
      </c>
      <c r="I30" s="103">
        <v>1.556</v>
      </c>
      <c r="J30" s="103">
        <v>0.442</v>
      </c>
      <c r="K30" s="103">
        <v>3.58</v>
      </c>
      <c r="L30" s="103">
        <v>2</v>
      </c>
      <c r="M30" s="103">
        <v>201502</v>
      </c>
      <c r="N30" s="103">
        <v>999999</v>
      </c>
      <c r="O30" s="103">
        <v>3</v>
      </c>
      <c r="P30" s="103">
        <v>2</v>
      </c>
      <c r="Q30" s="103">
        <v>1</v>
      </c>
      <c r="R30" s="103">
        <v>1.8</v>
      </c>
      <c r="S30" s="103">
        <v>3</v>
      </c>
      <c r="T30" s="103">
        <v>16</v>
      </c>
    </row>
    <row r="31" spans="1:20">
      <c r="A31" s="103">
        <v>201508</v>
      </c>
      <c r="B31" s="103">
        <v>212720</v>
      </c>
      <c r="C31" s="103" t="s">
        <v>52</v>
      </c>
      <c r="D31" s="103">
        <v>3</v>
      </c>
      <c r="E31" s="103">
        <v>82</v>
      </c>
      <c r="F31" s="103">
        <v>2.99</v>
      </c>
      <c r="G31" s="103" t="s">
        <v>21</v>
      </c>
      <c r="H31" s="103" t="s">
        <v>21</v>
      </c>
      <c r="I31" s="103">
        <v>1.661</v>
      </c>
      <c r="J31" s="103">
        <v>0.50700000000000001</v>
      </c>
      <c r="K31" s="103">
        <v>3.58</v>
      </c>
      <c r="L31" s="103">
        <v>2</v>
      </c>
      <c r="M31" s="103">
        <v>201502</v>
      </c>
      <c r="N31" s="103">
        <v>999999</v>
      </c>
      <c r="O31" s="103">
        <v>3</v>
      </c>
      <c r="P31" s="103">
        <v>2</v>
      </c>
      <c r="Q31" s="103">
        <v>1</v>
      </c>
      <c r="R31" s="103">
        <v>1.8</v>
      </c>
      <c r="S31" s="103">
        <v>3</v>
      </c>
      <c r="T31" s="103">
        <v>16</v>
      </c>
    </row>
    <row r="32" spans="1:20">
      <c r="A32" s="103">
        <v>201509</v>
      </c>
      <c r="B32" s="103">
        <v>212720</v>
      </c>
      <c r="C32" s="103" t="s">
        <v>52</v>
      </c>
      <c r="D32" s="103">
        <v>3</v>
      </c>
      <c r="E32" s="103">
        <v>82</v>
      </c>
      <c r="F32" s="103">
        <v>2.99</v>
      </c>
      <c r="G32" s="103" t="s">
        <v>21</v>
      </c>
      <c r="H32" s="103" t="s">
        <v>21</v>
      </c>
      <c r="I32" s="103">
        <v>1.661</v>
      </c>
      <c r="J32" s="103">
        <v>0.50700000000000001</v>
      </c>
      <c r="K32" s="103">
        <v>3.58</v>
      </c>
      <c r="L32" s="103">
        <v>2</v>
      </c>
      <c r="M32" s="103">
        <v>201502</v>
      </c>
      <c r="N32" s="103">
        <v>999999</v>
      </c>
      <c r="O32" s="103">
        <v>3</v>
      </c>
      <c r="P32" s="103">
        <v>2</v>
      </c>
      <c r="Q32" s="103">
        <v>1</v>
      </c>
      <c r="R32" s="103">
        <v>1.8</v>
      </c>
      <c r="S32" s="103">
        <v>3</v>
      </c>
      <c r="T32" s="103">
        <v>16</v>
      </c>
    </row>
    <row r="33" spans="1:20">
      <c r="A33" s="103">
        <v>201510</v>
      </c>
      <c r="B33" s="103">
        <v>212720</v>
      </c>
      <c r="C33" s="103" t="s">
        <v>52</v>
      </c>
      <c r="D33" s="103">
        <v>3</v>
      </c>
      <c r="E33" s="103">
        <v>82</v>
      </c>
      <c r="F33" s="103">
        <v>3.6</v>
      </c>
      <c r="G33" s="103" t="s">
        <v>22</v>
      </c>
      <c r="H33" s="103" t="s">
        <v>22</v>
      </c>
      <c r="I33" s="103">
        <v>2</v>
      </c>
      <c r="J33" s="103">
        <v>0.69299999999999995</v>
      </c>
      <c r="K33" s="103">
        <v>3.58</v>
      </c>
      <c r="L33" s="103">
        <v>2</v>
      </c>
      <c r="M33" s="103">
        <v>201502</v>
      </c>
      <c r="N33" s="103">
        <v>999999</v>
      </c>
      <c r="O33" s="103">
        <v>3</v>
      </c>
      <c r="P33" s="103">
        <v>2</v>
      </c>
      <c r="Q33" s="103">
        <v>1</v>
      </c>
      <c r="R33" s="103">
        <v>1.8</v>
      </c>
      <c r="S33" s="103">
        <v>3</v>
      </c>
      <c r="T33" s="103">
        <v>16</v>
      </c>
    </row>
    <row r="34" spans="1:20">
      <c r="A34" s="103">
        <v>201511</v>
      </c>
      <c r="B34" s="103">
        <v>212720</v>
      </c>
      <c r="C34" s="103" t="s">
        <v>52</v>
      </c>
      <c r="D34" s="103">
        <v>3</v>
      </c>
      <c r="E34" s="103">
        <v>82</v>
      </c>
      <c r="F34" s="103">
        <v>3.8</v>
      </c>
      <c r="G34" s="103" t="s">
        <v>21</v>
      </c>
      <c r="H34" s="103" t="s">
        <v>21</v>
      </c>
      <c r="I34" s="103">
        <v>2.11099999999999</v>
      </c>
      <c r="J34" s="103">
        <v>0.747</v>
      </c>
      <c r="K34" s="103">
        <v>3.58</v>
      </c>
      <c r="L34" s="103">
        <v>2</v>
      </c>
      <c r="M34" s="103">
        <v>201502</v>
      </c>
      <c r="N34" s="103">
        <v>999999</v>
      </c>
      <c r="O34" s="103">
        <v>3</v>
      </c>
      <c r="P34" s="103">
        <v>2</v>
      </c>
      <c r="Q34" s="103">
        <v>1</v>
      </c>
      <c r="R34" s="103">
        <v>1.8</v>
      </c>
      <c r="S34" s="103">
        <v>3</v>
      </c>
      <c r="T34" s="103">
        <v>16</v>
      </c>
    </row>
    <row r="35" spans="1:20">
      <c r="A35" s="103">
        <v>201501</v>
      </c>
      <c r="B35" s="103">
        <v>212720</v>
      </c>
      <c r="C35" s="103" t="s">
        <v>52</v>
      </c>
      <c r="D35" s="103">
        <v>3</v>
      </c>
      <c r="E35" s="103">
        <v>116</v>
      </c>
      <c r="F35" s="103">
        <v>1.55</v>
      </c>
      <c r="G35" s="103" t="s">
        <v>21</v>
      </c>
      <c r="H35" s="103" t="s">
        <v>21</v>
      </c>
      <c r="I35" s="103">
        <v>0.53200000000000003</v>
      </c>
      <c r="J35" s="103">
        <v>-0.63200000000000001</v>
      </c>
      <c r="K35" s="103">
        <v>3.58</v>
      </c>
      <c r="L35" s="103">
        <v>2</v>
      </c>
      <c r="M35" s="103">
        <v>201409</v>
      </c>
      <c r="N35" s="103">
        <v>201501</v>
      </c>
      <c r="O35" s="103">
        <v>3</v>
      </c>
      <c r="P35" s="103">
        <v>2</v>
      </c>
      <c r="Q35" s="103">
        <v>1</v>
      </c>
      <c r="R35" s="103">
        <v>2.9159999999999999</v>
      </c>
      <c r="S35" s="103">
        <v>4</v>
      </c>
      <c r="T35" s="103">
        <v>16</v>
      </c>
    </row>
    <row r="36" spans="1:20">
      <c r="A36" s="103">
        <v>201502</v>
      </c>
      <c r="B36" s="103">
        <v>212720</v>
      </c>
      <c r="C36" s="103" t="s">
        <v>52</v>
      </c>
      <c r="D36" s="103">
        <v>3</v>
      </c>
      <c r="E36" s="103">
        <v>116</v>
      </c>
      <c r="F36" s="103">
        <v>1.75</v>
      </c>
      <c r="G36" s="103" t="s">
        <v>21</v>
      </c>
      <c r="H36" s="103" t="s">
        <v>21</v>
      </c>
      <c r="I36" s="103">
        <v>1.129</v>
      </c>
      <c r="J36" s="103">
        <v>0.121</v>
      </c>
      <c r="K36" s="103">
        <v>3.58</v>
      </c>
      <c r="L36" s="103">
        <v>2</v>
      </c>
      <c r="M36" s="103">
        <v>201502</v>
      </c>
      <c r="N36" s="103">
        <v>999999</v>
      </c>
      <c r="O36" s="103">
        <v>3</v>
      </c>
      <c r="P36" s="103">
        <v>2</v>
      </c>
      <c r="Q36" s="103">
        <v>1</v>
      </c>
      <c r="R36" s="103">
        <v>1.55</v>
      </c>
      <c r="S36" s="103">
        <v>3</v>
      </c>
      <c r="T36" s="103">
        <v>16</v>
      </c>
    </row>
    <row r="37" spans="1:20">
      <c r="A37" s="103">
        <v>201503</v>
      </c>
      <c r="B37" s="103">
        <v>212720</v>
      </c>
      <c r="C37" s="103" t="s">
        <v>52</v>
      </c>
      <c r="D37" s="103">
        <v>3</v>
      </c>
      <c r="E37" s="103">
        <v>116</v>
      </c>
      <c r="F37" s="103">
        <v>2.6</v>
      </c>
      <c r="G37" s="103" t="s">
        <v>21</v>
      </c>
      <c r="H37" s="103" t="s">
        <v>21</v>
      </c>
      <c r="I37" s="103">
        <v>1.6769999999999901</v>
      </c>
      <c r="J37" s="103">
        <v>0.51700000000000002</v>
      </c>
      <c r="K37" s="103">
        <v>3.58</v>
      </c>
      <c r="L37" s="103">
        <v>2</v>
      </c>
      <c r="M37" s="103">
        <v>201502</v>
      </c>
      <c r="N37" s="103">
        <v>999999</v>
      </c>
      <c r="O37" s="103">
        <v>3</v>
      </c>
      <c r="P37" s="103">
        <v>2</v>
      </c>
      <c r="Q37" s="103">
        <v>1</v>
      </c>
      <c r="R37" s="103">
        <v>1.55</v>
      </c>
      <c r="S37" s="103">
        <v>3</v>
      </c>
      <c r="T37" s="103">
        <v>16</v>
      </c>
    </row>
    <row r="38" spans="1:20">
      <c r="A38" s="103">
        <v>201504</v>
      </c>
      <c r="B38" s="103">
        <v>212720</v>
      </c>
      <c r="C38" s="103" t="s">
        <v>52</v>
      </c>
      <c r="D38" s="103">
        <v>3</v>
      </c>
      <c r="E38" s="103">
        <v>116</v>
      </c>
      <c r="F38" s="103">
        <v>1.2</v>
      </c>
      <c r="G38" s="103" t="s">
        <v>21</v>
      </c>
      <c r="H38" s="103" t="s">
        <v>21</v>
      </c>
      <c r="I38" s="103">
        <v>0.77400000000000002</v>
      </c>
      <c r="J38" s="103">
        <v>-0.25600000000000001</v>
      </c>
      <c r="K38" s="103">
        <v>3.58</v>
      </c>
      <c r="L38" s="103">
        <v>2</v>
      </c>
      <c r="M38" s="103">
        <v>201502</v>
      </c>
      <c r="N38" s="103">
        <v>999999</v>
      </c>
      <c r="O38" s="103">
        <v>3</v>
      </c>
      <c r="P38" s="103">
        <v>2</v>
      </c>
      <c r="Q38" s="103">
        <v>1</v>
      </c>
      <c r="R38" s="103">
        <v>1.55</v>
      </c>
      <c r="S38" s="103">
        <v>3</v>
      </c>
      <c r="T38" s="103">
        <v>16</v>
      </c>
    </row>
    <row r="39" spans="1:20">
      <c r="A39" s="103">
        <v>201505</v>
      </c>
      <c r="B39" s="103">
        <v>212720</v>
      </c>
      <c r="C39" s="103" t="s">
        <v>52</v>
      </c>
      <c r="D39" s="103">
        <v>3</v>
      </c>
      <c r="E39" s="103">
        <v>116</v>
      </c>
      <c r="F39" s="103">
        <v>1.9</v>
      </c>
      <c r="G39" s="103" t="s">
        <v>22</v>
      </c>
      <c r="H39" s="103" t="s">
        <v>22</v>
      </c>
      <c r="I39" s="103">
        <v>1.226</v>
      </c>
      <c r="J39" s="103">
        <v>0.20399999999999999</v>
      </c>
      <c r="K39" s="103">
        <v>3.58</v>
      </c>
      <c r="L39" s="103">
        <v>2</v>
      </c>
      <c r="M39" s="103">
        <v>201502</v>
      </c>
      <c r="N39" s="103">
        <v>999999</v>
      </c>
      <c r="O39" s="103">
        <v>3</v>
      </c>
      <c r="P39" s="103">
        <v>2</v>
      </c>
      <c r="Q39" s="103">
        <v>1</v>
      </c>
      <c r="R39" s="103">
        <v>1.55</v>
      </c>
      <c r="S39" s="103">
        <v>3</v>
      </c>
      <c r="T39" s="103">
        <v>16</v>
      </c>
    </row>
    <row r="40" spans="1:20">
      <c r="A40" s="103">
        <v>201506</v>
      </c>
      <c r="B40" s="103">
        <v>212720</v>
      </c>
      <c r="C40" s="103" t="s">
        <v>52</v>
      </c>
      <c r="D40" s="103">
        <v>3</v>
      </c>
      <c r="E40" s="103">
        <v>116</v>
      </c>
      <c r="F40" s="103">
        <v>1.95</v>
      </c>
      <c r="G40" s="103" t="s">
        <v>21</v>
      </c>
      <c r="H40" s="103" t="s">
        <v>21</v>
      </c>
      <c r="I40" s="103">
        <v>1.258</v>
      </c>
      <c r="J40" s="103">
        <v>0.23</v>
      </c>
      <c r="K40" s="103">
        <v>3.58</v>
      </c>
      <c r="L40" s="103">
        <v>2</v>
      </c>
      <c r="M40" s="103">
        <v>201502</v>
      </c>
      <c r="N40" s="103">
        <v>999999</v>
      </c>
      <c r="O40" s="103">
        <v>3</v>
      </c>
      <c r="P40" s="103">
        <v>2</v>
      </c>
      <c r="Q40" s="103">
        <v>1</v>
      </c>
      <c r="R40" s="103">
        <v>1.55</v>
      </c>
      <c r="S40" s="103">
        <v>3</v>
      </c>
      <c r="T40" s="103">
        <v>16</v>
      </c>
    </row>
    <row r="41" spans="1:20">
      <c r="A41" s="103">
        <v>201507</v>
      </c>
      <c r="B41" s="103">
        <v>212720</v>
      </c>
      <c r="C41" s="103" t="s">
        <v>52</v>
      </c>
      <c r="D41" s="103">
        <v>3</v>
      </c>
      <c r="E41" s="103">
        <v>116</v>
      </c>
      <c r="F41" s="103">
        <v>2.5</v>
      </c>
      <c r="G41" s="103" t="s">
        <v>21</v>
      </c>
      <c r="H41" s="103" t="s">
        <v>21</v>
      </c>
      <c r="I41" s="103">
        <v>1.613</v>
      </c>
      <c r="J41" s="103">
        <v>0.47799999999999998</v>
      </c>
      <c r="K41" s="103">
        <v>3.58</v>
      </c>
      <c r="L41" s="103">
        <v>2</v>
      </c>
      <c r="M41" s="103">
        <v>201502</v>
      </c>
      <c r="N41" s="103">
        <v>999999</v>
      </c>
      <c r="O41" s="103">
        <v>3</v>
      </c>
      <c r="P41" s="103">
        <v>2</v>
      </c>
      <c r="Q41" s="103">
        <v>1</v>
      </c>
      <c r="R41" s="103">
        <v>1.55</v>
      </c>
      <c r="S41" s="103">
        <v>3</v>
      </c>
      <c r="T41" s="103">
        <v>16</v>
      </c>
    </row>
    <row r="42" spans="1:20">
      <c r="A42" s="103">
        <v>201508</v>
      </c>
      <c r="B42" s="103">
        <v>212720</v>
      </c>
      <c r="C42" s="103" t="s">
        <v>52</v>
      </c>
      <c r="D42" s="103">
        <v>3</v>
      </c>
      <c r="E42" s="103">
        <v>116</v>
      </c>
      <c r="F42" s="103">
        <v>3</v>
      </c>
      <c r="G42" s="103" t="s">
        <v>21</v>
      </c>
      <c r="H42" s="103" t="s">
        <v>21</v>
      </c>
      <c r="I42" s="103">
        <v>1.9350000000000001</v>
      </c>
      <c r="J42" s="103">
        <v>0.66</v>
      </c>
      <c r="K42" s="103">
        <v>3.58</v>
      </c>
      <c r="L42" s="103">
        <v>2</v>
      </c>
      <c r="M42" s="103">
        <v>201502</v>
      </c>
      <c r="N42" s="103">
        <v>999999</v>
      </c>
      <c r="O42" s="103">
        <v>3</v>
      </c>
      <c r="P42" s="103">
        <v>2</v>
      </c>
      <c r="Q42" s="103">
        <v>1</v>
      </c>
      <c r="R42" s="103">
        <v>1.55</v>
      </c>
      <c r="S42" s="103">
        <v>3</v>
      </c>
      <c r="T42" s="103">
        <v>16</v>
      </c>
    </row>
    <row r="43" spans="1:20">
      <c r="A43" s="103">
        <v>201509</v>
      </c>
      <c r="B43" s="103">
        <v>212720</v>
      </c>
      <c r="C43" s="103" t="s">
        <v>52</v>
      </c>
      <c r="D43" s="103">
        <v>3</v>
      </c>
      <c r="E43" s="103">
        <v>116</v>
      </c>
      <c r="F43" s="103">
        <v>3</v>
      </c>
      <c r="G43" s="103" t="s">
        <v>21</v>
      </c>
      <c r="H43" s="103" t="s">
        <v>21</v>
      </c>
      <c r="I43" s="103">
        <v>1.9350000000000001</v>
      </c>
      <c r="J43" s="103">
        <v>0.66</v>
      </c>
      <c r="K43" s="103">
        <v>3.58</v>
      </c>
      <c r="L43" s="103">
        <v>2</v>
      </c>
      <c r="M43" s="103">
        <v>201502</v>
      </c>
      <c r="N43" s="103">
        <v>999999</v>
      </c>
      <c r="O43" s="103">
        <v>3</v>
      </c>
      <c r="P43" s="103">
        <v>2</v>
      </c>
      <c r="Q43" s="103">
        <v>1</v>
      </c>
      <c r="R43" s="103">
        <v>1.55</v>
      </c>
      <c r="S43" s="103">
        <v>3</v>
      </c>
      <c r="T43" s="103">
        <v>16</v>
      </c>
    </row>
    <row r="44" spans="1:20">
      <c r="A44" s="103">
        <v>201510</v>
      </c>
      <c r="B44" s="103">
        <v>212720</v>
      </c>
      <c r="C44" s="103" t="s">
        <v>52</v>
      </c>
      <c r="D44" s="103">
        <v>3</v>
      </c>
      <c r="E44" s="103">
        <v>116</v>
      </c>
      <c r="F44" s="103">
        <v>2.5</v>
      </c>
      <c r="G44" s="103" t="s">
        <v>21</v>
      </c>
      <c r="H44" s="103" t="s">
        <v>21</v>
      </c>
      <c r="I44" s="103">
        <v>1.613</v>
      </c>
      <c r="J44" s="103">
        <v>0.47799999999999998</v>
      </c>
      <c r="K44" s="103">
        <v>3.58</v>
      </c>
      <c r="L44" s="103">
        <v>2</v>
      </c>
      <c r="M44" s="103">
        <v>201502</v>
      </c>
      <c r="N44" s="103">
        <v>999999</v>
      </c>
      <c r="O44" s="103">
        <v>3</v>
      </c>
      <c r="P44" s="103">
        <v>2</v>
      </c>
      <c r="Q44" s="103">
        <v>1</v>
      </c>
      <c r="R44" s="103">
        <v>1.55</v>
      </c>
      <c r="S44" s="103">
        <v>3</v>
      </c>
      <c r="T44" s="103">
        <v>16</v>
      </c>
    </row>
    <row r="45" spans="1:20">
      <c r="A45" s="103">
        <v>201511</v>
      </c>
      <c r="B45" s="103">
        <v>212720</v>
      </c>
      <c r="C45" s="103" t="s">
        <v>52</v>
      </c>
      <c r="D45" s="103">
        <v>3</v>
      </c>
      <c r="E45" s="103">
        <v>116</v>
      </c>
      <c r="F45" s="103">
        <v>2.95</v>
      </c>
      <c r="G45" s="103" t="s">
        <v>21</v>
      </c>
      <c r="H45" s="103" t="s">
        <v>21</v>
      </c>
      <c r="I45" s="103">
        <v>1.903</v>
      </c>
      <c r="J45" s="103">
        <v>0.64400000000000002</v>
      </c>
      <c r="K45" s="103">
        <v>3.58</v>
      </c>
      <c r="L45" s="103">
        <v>2</v>
      </c>
      <c r="M45" s="103">
        <v>201502</v>
      </c>
      <c r="N45" s="103">
        <v>999999</v>
      </c>
      <c r="O45" s="103">
        <v>3</v>
      </c>
      <c r="P45" s="103">
        <v>2</v>
      </c>
      <c r="Q45" s="103">
        <v>1</v>
      </c>
      <c r="R45" s="103">
        <v>1.55</v>
      </c>
      <c r="S45" s="103">
        <v>3</v>
      </c>
      <c r="T45" s="103">
        <v>16</v>
      </c>
    </row>
    <row r="46" spans="1:20" ht="15.75" customHeight="1">
      <c r="A46" s="103">
        <v>201501</v>
      </c>
      <c r="B46" s="103">
        <v>212720</v>
      </c>
      <c r="C46" s="103" t="s">
        <v>52</v>
      </c>
      <c r="D46" s="103">
        <v>3</v>
      </c>
      <c r="E46" s="103">
        <v>4</v>
      </c>
      <c r="F46" s="103">
        <v>5</v>
      </c>
      <c r="G46" s="103" t="s">
        <v>22</v>
      </c>
      <c r="H46" s="103" t="s">
        <v>22</v>
      </c>
      <c r="I46" s="103">
        <v>0.71399999999999997</v>
      </c>
      <c r="J46" s="103">
        <v>-0.33600000000000002</v>
      </c>
      <c r="K46" s="103">
        <v>2.2599999999999998</v>
      </c>
      <c r="L46" s="103">
        <v>2</v>
      </c>
      <c r="M46" s="103">
        <v>201405</v>
      </c>
      <c r="N46" s="103">
        <v>201501</v>
      </c>
      <c r="O46" s="103">
        <v>5</v>
      </c>
      <c r="P46" s="103">
        <v>2</v>
      </c>
      <c r="Q46" s="103">
        <v>1</v>
      </c>
      <c r="R46" s="103">
        <v>7</v>
      </c>
      <c r="S46" s="103">
        <v>4</v>
      </c>
      <c r="T46" s="103">
        <v>18</v>
      </c>
    </row>
    <row r="47" spans="1:20">
      <c r="A47" s="103">
        <v>201502</v>
      </c>
      <c r="B47" s="103">
        <v>212720</v>
      </c>
      <c r="C47" s="103" t="s">
        <v>52</v>
      </c>
      <c r="D47" s="103">
        <v>3</v>
      </c>
      <c r="E47" s="103">
        <v>4</v>
      </c>
      <c r="F47" s="103">
        <v>3.5</v>
      </c>
      <c r="G47" s="103" t="s">
        <v>22</v>
      </c>
      <c r="H47" s="103" t="s">
        <v>22</v>
      </c>
      <c r="I47" s="103">
        <v>0.7</v>
      </c>
      <c r="J47" s="103">
        <v>-0.35699999999999998</v>
      </c>
      <c r="K47" s="103">
        <v>2.2599999999999998</v>
      </c>
      <c r="L47" s="103">
        <v>2</v>
      </c>
      <c r="M47" s="103">
        <v>201502</v>
      </c>
      <c r="N47" s="103">
        <v>999999</v>
      </c>
      <c r="O47" s="103">
        <v>5</v>
      </c>
      <c r="P47" s="103">
        <v>2</v>
      </c>
      <c r="Q47" s="103">
        <v>1</v>
      </c>
      <c r="R47" s="103">
        <v>5</v>
      </c>
      <c r="S47" s="103">
        <v>3</v>
      </c>
      <c r="T47" s="103">
        <v>18</v>
      </c>
    </row>
    <row r="48" spans="1:20">
      <c r="A48" s="103">
        <v>201503</v>
      </c>
      <c r="B48" s="103">
        <v>212720</v>
      </c>
      <c r="C48" s="103" t="s">
        <v>52</v>
      </c>
      <c r="D48" s="103">
        <v>3</v>
      </c>
      <c r="E48" s="103">
        <v>4</v>
      </c>
      <c r="F48" s="103">
        <v>3.5</v>
      </c>
      <c r="G48" s="103" t="s">
        <v>21</v>
      </c>
      <c r="H48" s="103" t="s">
        <v>21</v>
      </c>
      <c r="I48" s="103">
        <v>0.7</v>
      </c>
      <c r="J48" s="103">
        <v>-0.35699999999999998</v>
      </c>
      <c r="K48" s="103">
        <v>2.2599999999999998</v>
      </c>
      <c r="L48" s="103">
        <v>2</v>
      </c>
      <c r="M48" s="103">
        <v>201502</v>
      </c>
      <c r="N48" s="103">
        <v>999999</v>
      </c>
      <c r="O48" s="103">
        <v>5</v>
      </c>
      <c r="P48" s="103">
        <v>2</v>
      </c>
      <c r="Q48" s="103">
        <v>1</v>
      </c>
      <c r="R48" s="103">
        <v>5</v>
      </c>
      <c r="S48" s="103">
        <v>3</v>
      </c>
      <c r="T48" s="103">
        <v>18</v>
      </c>
    </row>
    <row r="49" spans="1:20">
      <c r="A49" s="103">
        <v>201504</v>
      </c>
      <c r="B49" s="103">
        <v>212720</v>
      </c>
      <c r="C49" s="103" t="s">
        <v>52</v>
      </c>
      <c r="D49" s="103">
        <v>3</v>
      </c>
      <c r="E49" s="103">
        <v>4</v>
      </c>
      <c r="F49" s="103">
        <v>3.5</v>
      </c>
      <c r="G49" s="103" t="s">
        <v>21</v>
      </c>
      <c r="H49" s="103" t="s">
        <v>21</v>
      </c>
      <c r="I49" s="103">
        <v>0.7</v>
      </c>
      <c r="J49" s="103">
        <v>-0.35699999999999998</v>
      </c>
      <c r="K49" s="103">
        <v>2.2599999999999998</v>
      </c>
      <c r="L49" s="103">
        <v>2</v>
      </c>
      <c r="M49" s="103">
        <v>201502</v>
      </c>
      <c r="N49" s="103">
        <v>999999</v>
      </c>
      <c r="O49" s="103">
        <v>5</v>
      </c>
      <c r="P49" s="103">
        <v>2</v>
      </c>
      <c r="Q49" s="103">
        <v>1</v>
      </c>
      <c r="R49" s="103">
        <v>5</v>
      </c>
      <c r="S49" s="103">
        <v>3</v>
      </c>
      <c r="T49" s="103">
        <v>18</v>
      </c>
    </row>
    <row r="50" spans="1:20">
      <c r="A50" s="103">
        <v>201505</v>
      </c>
      <c r="B50" s="103">
        <v>212720</v>
      </c>
      <c r="C50" s="103" t="s">
        <v>52</v>
      </c>
      <c r="D50" s="103">
        <v>3</v>
      </c>
      <c r="E50" s="103">
        <v>4</v>
      </c>
      <c r="F50" s="103">
        <v>1.95</v>
      </c>
      <c r="G50" s="103" t="s">
        <v>21</v>
      </c>
      <c r="H50" s="103" t="s">
        <v>21</v>
      </c>
      <c r="I50" s="103">
        <v>0.39</v>
      </c>
      <c r="J50" s="103">
        <v>-0.94199999999999995</v>
      </c>
      <c r="K50" s="103">
        <v>2.2599999999999998</v>
      </c>
      <c r="L50" s="103">
        <v>2</v>
      </c>
      <c r="M50" s="103">
        <v>201502</v>
      </c>
      <c r="N50" s="103">
        <v>999999</v>
      </c>
      <c r="O50" s="103">
        <v>5</v>
      </c>
      <c r="P50" s="103">
        <v>2</v>
      </c>
      <c r="Q50" s="103">
        <v>1</v>
      </c>
      <c r="R50" s="103">
        <v>5</v>
      </c>
      <c r="S50" s="103">
        <v>3</v>
      </c>
      <c r="T50" s="103">
        <v>18</v>
      </c>
    </row>
    <row r="51" spans="1:20">
      <c r="A51" s="103">
        <v>201506</v>
      </c>
      <c r="B51" s="103">
        <v>212720</v>
      </c>
      <c r="C51" s="103" t="s">
        <v>52</v>
      </c>
      <c r="D51" s="103">
        <v>3</v>
      </c>
      <c r="E51" s="103">
        <v>4</v>
      </c>
      <c r="F51" s="103">
        <v>1.95</v>
      </c>
      <c r="G51" s="103" t="s">
        <v>21</v>
      </c>
      <c r="H51" s="103" t="s">
        <v>21</v>
      </c>
      <c r="I51" s="103">
        <v>0.39</v>
      </c>
      <c r="J51" s="103">
        <v>-0.94199999999999995</v>
      </c>
      <c r="K51" s="103">
        <v>2.2599999999999998</v>
      </c>
      <c r="L51" s="103">
        <v>2</v>
      </c>
      <c r="M51" s="103">
        <v>201502</v>
      </c>
      <c r="N51" s="103">
        <v>999999</v>
      </c>
      <c r="O51" s="103">
        <v>5</v>
      </c>
      <c r="P51" s="103">
        <v>2</v>
      </c>
      <c r="Q51" s="103">
        <v>1</v>
      </c>
      <c r="R51" s="103">
        <v>5</v>
      </c>
      <c r="S51" s="103">
        <v>3</v>
      </c>
      <c r="T51" s="103">
        <v>18</v>
      </c>
    </row>
    <row r="52" spans="1:20">
      <c r="A52" s="103">
        <v>201507</v>
      </c>
      <c r="B52" s="103">
        <v>212720</v>
      </c>
      <c r="C52" s="103" t="s">
        <v>52</v>
      </c>
      <c r="D52" s="103">
        <v>3</v>
      </c>
      <c r="E52" s="103">
        <v>4</v>
      </c>
      <c r="F52" s="103">
        <v>1.95</v>
      </c>
      <c r="G52" s="103" t="s">
        <v>22</v>
      </c>
      <c r="H52" s="103" t="s">
        <v>22</v>
      </c>
      <c r="I52" s="103">
        <v>0.39</v>
      </c>
      <c r="J52" s="103">
        <v>-0.94199999999999995</v>
      </c>
      <c r="K52" s="103">
        <v>2.2599999999999998</v>
      </c>
      <c r="L52" s="103">
        <v>2</v>
      </c>
      <c r="M52" s="103">
        <v>201502</v>
      </c>
      <c r="N52" s="103">
        <v>999999</v>
      </c>
      <c r="O52" s="103">
        <v>5</v>
      </c>
      <c r="P52" s="103">
        <v>2</v>
      </c>
      <c r="Q52" s="103">
        <v>1</v>
      </c>
      <c r="R52" s="103">
        <v>5</v>
      </c>
      <c r="S52" s="103">
        <v>3</v>
      </c>
      <c r="T52" s="103">
        <v>18</v>
      </c>
    </row>
    <row r="53" spans="1:20">
      <c r="A53" s="103">
        <v>201508</v>
      </c>
      <c r="B53" s="103">
        <v>212720</v>
      </c>
      <c r="C53" s="103" t="s">
        <v>52</v>
      </c>
      <c r="D53" s="103">
        <v>3</v>
      </c>
      <c r="E53" s="103">
        <v>4</v>
      </c>
      <c r="F53" s="103">
        <v>2.25</v>
      </c>
      <c r="G53" s="103" t="s">
        <v>21</v>
      </c>
      <c r="H53" s="103" t="s">
        <v>21</v>
      </c>
      <c r="I53" s="103">
        <v>0.45</v>
      </c>
      <c r="J53" s="103">
        <v>-0.79900000000000004</v>
      </c>
      <c r="K53" s="103">
        <v>2.2599999999999998</v>
      </c>
      <c r="L53" s="103">
        <v>2</v>
      </c>
      <c r="M53" s="103">
        <v>201502</v>
      </c>
      <c r="N53" s="103">
        <v>999999</v>
      </c>
      <c r="O53" s="103">
        <v>5</v>
      </c>
      <c r="P53" s="103">
        <v>2</v>
      </c>
      <c r="Q53" s="103">
        <v>1</v>
      </c>
      <c r="R53" s="103">
        <v>5</v>
      </c>
      <c r="S53" s="103">
        <v>3</v>
      </c>
      <c r="T53" s="103">
        <v>18</v>
      </c>
    </row>
    <row r="54" spans="1:20">
      <c r="A54" s="103">
        <v>201509</v>
      </c>
      <c r="B54" s="103">
        <v>212720</v>
      </c>
      <c r="C54" s="103" t="s">
        <v>52</v>
      </c>
      <c r="D54" s="103">
        <v>3</v>
      </c>
      <c r="E54" s="103">
        <v>4</v>
      </c>
      <c r="F54" s="103">
        <v>2.25</v>
      </c>
      <c r="G54" s="103" t="s">
        <v>22</v>
      </c>
      <c r="H54" s="103" t="s">
        <v>22</v>
      </c>
      <c r="I54" s="103">
        <v>0.45</v>
      </c>
      <c r="J54" s="103">
        <v>-0.79900000000000004</v>
      </c>
      <c r="K54" s="103">
        <v>2.2599999999999998</v>
      </c>
      <c r="L54" s="103">
        <v>2</v>
      </c>
      <c r="M54" s="103">
        <v>201502</v>
      </c>
      <c r="N54" s="103">
        <v>999999</v>
      </c>
      <c r="O54" s="103">
        <v>5</v>
      </c>
      <c r="P54" s="103">
        <v>2</v>
      </c>
      <c r="Q54" s="103">
        <v>1</v>
      </c>
      <c r="R54" s="103">
        <v>5</v>
      </c>
      <c r="S54" s="103">
        <v>3</v>
      </c>
      <c r="T54" s="103">
        <v>18</v>
      </c>
    </row>
    <row r="55" spans="1:20">
      <c r="A55" s="103">
        <v>201510</v>
      </c>
      <c r="B55" s="103">
        <v>212720</v>
      </c>
      <c r="C55" s="103" t="s">
        <v>52</v>
      </c>
      <c r="D55" s="103">
        <v>3</v>
      </c>
      <c r="E55" s="103">
        <v>4</v>
      </c>
      <c r="F55" s="103">
        <v>1.95</v>
      </c>
      <c r="G55" s="103" t="s">
        <v>21</v>
      </c>
      <c r="H55" s="103" t="s">
        <v>21</v>
      </c>
      <c r="I55" s="103">
        <v>0.39</v>
      </c>
      <c r="J55" s="103">
        <v>-0.94199999999999995</v>
      </c>
      <c r="K55" s="103">
        <v>2.2599999999999998</v>
      </c>
      <c r="L55" s="103">
        <v>2</v>
      </c>
      <c r="M55" s="103">
        <v>201502</v>
      </c>
      <c r="N55" s="103">
        <v>999999</v>
      </c>
      <c r="O55" s="103">
        <v>5</v>
      </c>
      <c r="P55" s="103">
        <v>2</v>
      </c>
      <c r="Q55" s="103">
        <v>1</v>
      </c>
      <c r="R55" s="103">
        <v>5</v>
      </c>
      <c r="S55" s="103">
        <v>3</v>
      </c>
      <c r="T55" s="103">
        <v>18</v>
      </c>
    </row>
    <row r="56" spans="1:20">
      <c r="A56" s="103">
        <v>201511</v>
      </c>
      <c r="B56" s="103">
        <v>212720</v>
      </c>
      <c r="C56" s="103" t="s">
        <v>52</v>
      </c>
      <c r="D56" s="103">
        <v>3</v>
      </c>
      <c r="E56" s="103">
        <v>4</v>
      </c>
      <c r="F56" s="103">
        <v>2.95</v>
      </c>
      <c r="G56" s="103" t="s">
        <v>21</v>
      </c>
      <c r="H56" s="103" t="s">
        <v>21</v>
      </c>
      <c r="I56" s="103">
        <v>0.59</v>
      </c>
      <c r="J56" s="103">
        <v>-0.52800000000000002</v>
      </c>
      <c r="K56" s="103">
        <v>2.2599999999999998</v>
      </c>
      <c r="L56" s="103">
        <v>2</v>
      </c>
      <c r="M56" s="103">
        <v>201502</v>
      </c>
      <c r="N56" s="103">
        <v>999999</v>
      </c>
      <c r="O56" s="103">
        <v>5</v>
      </c>
      <c r="P56" s="103">
        <v>2</v>
      </c>
      <c r="Q56" s="103">
        <v>1</v>
      </c>
      <c r="R56" s="103">
        <v>5</v>
      </c>
      <c r="S56" s="103">
        <v>3</v>
      </c>
      <c r="T56" s="103">
        <v>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U74"/>
  <sheetViews>
    <sheetView zoomScale="70" zoomScaleNormal="70" workbookViewId="0"/>
  </sheetViews>
  <sheetFormatPr defaultRowHeight="15"/>
  <cols>
    <col min="1" max="1" width="9.140625" style="2"/>
    <col min="2" max="2" width="16.42578125" style="2" customWidth="1"/>
    <col min="3" max="7" width="21.42578125" style="2" customWidth="1"/>
    <col min="8" max="8" width="16.5703125" style="2" customWidth="1"/>
    <col min="9" max="12" width="18.42578125" style="2" customWidth="1"/>
    <col min="13" max="13" width="22.140625" style="2" customWidth="1"/>
    <col min="14" max="14" width="18.42578125" style="2" customWidth="1"/>
    <col min="15" max="20" width="13.42578125" style="2" customWidth="1"/>
    <col min="21" max="16384" width="9.140625" style="2"/>
  </cols>
  <sheetData>
    <row r="2" spans="2:15">
      <c r="B2" s="2" t="s">
        <v>63</v>
      </c>
    </row>
    <row r="6" spans="2:15" ht="15.75" thickBot="1">
      <c r="B6" s="1" t="s">
        <v>39</v>
      </c>
      <c r="D6" s="3"/>
      <c r="E6" s="3"/>
      <c r="F6" s="3"/>
    </row>
    <row r="7" spans="2:15" ht="15.75" thickBot="1">
      <c r="B7" s="107" t="s">
        <v>24</v>
      </c>
      <c r="C7" s="108"/>
      <c r="D7" s="4"/>
      <c r="E7" s="122" t="s">
        <v>49</v>
      </c>
      <c r="F7" s="123"/>
      <c r="G7" s="4"/>
      <c r="I7" s="5" t="s">
        <v>28</v>
      </c>
      <c r="J7" s="6" t="s">
        <v>36</v>
      </c>
      <c r="K7" s="6" t="s">
        <v>37</v>
      </c>
      <c r="L7" s="6" t="s">
        <v>38</v>
      </c>
      <c r="M7" s="107" t="s">
        <v>46</v>
      </c>
      <c r="N7" s="108"/>
    </row>
    <row r="8" spans="2:15">
      <c r="B8" s="7">
        <v>201501</v>
      </c>
      <c r="C8" s="54">
        <f>AVERAGE(C64:G64)*100</f>
        <v>100</v>
      </c>
      <c r="D8" s="8"/>
      <c r="E8" s="134" t="s">
        <v>55</v>
      </c>
      <c r="F8" s="135"/>
      <c r="G8" s="8"/>
      <c r="I8" s="7">
        <v>201502</v>
      </c>
      <c r="J8" s="57">
        <f t="shared" ref="J8:J17" si="0">ABS(C9-C23)</f>
        <v>0</v>
      </c>
      <c r="K8" s="58">
        <f t="shared" ref="K8:K17" si="1">ABS(C9-C37)</f>
        <v>0</v>
      </c>
      <c r="L8" s="59">
        <f t="shared" ref="L8:L17" si="2">ABS(C23-C37)</f>
        <v>0</v>
      </c>
      <c r="M8" s="126">
        <f t="shared" ref="M8:M17" si="3">MAX(J8:L8)</f>
        <v>0</v>
      </c>
      <c r="N8" s="127"/>
      <c r="O8" s="2" t="str">
        <f t="shared" ref="O8:O15" si="4">IF($M$18=M8,"*",IF(M8=$M$19,"**",""))</f>
        <v>**</v>
      </c>
    </row>
    <row r="9" spans="2:15">
      <c r="B9" s="10">
        <v>201502</v>
      </c>
      <c r="C9" s="55">
        <f>AVERAGE(C65:G65)*100</f>
        <v>100</v>
      </c>
      <c r="D9" s="8"/>
      <c r="E9" s="124" t="s">
        <v>56</v>
      </c>
      <c r="F9" s="125"/>
      <c r="G9" s="8"/>
      <c r="I9" s="10">
        <v>201503</v>
      </c>
      <c r="J9" s="60">
        <f t="shared" si="0"/>
        <v>0</v>
      </c>
      <c r="K9" s="61">
        <f t="shared" si="1"/>
        <v>0</v>
      </c>
      <c r="L9" s="62">
        <f t="shared" si="2"/>
        <v>0</v>
      </c>
      <c r="M9" s="128">
        <f t="shared" si="3"/>
        <v>0</v>
      </c>
      <c r="N9" s="129"/>
      <c r="O9" s="2" t="str">
        <f t="shared" si="4"/>
        <v>**</v>
      </c>
    </row>
    <row r="10" spans="2:15">
      <c r="B10" s="12">
        <v>201503</v>
      </c>
      <c r="C10" s="54">
        <f t="shared" ref="C10:C18" si="5">AVERAGE(C66:G66)*100</f>
        <v>100</v>
      </c>
      <c r="D10" s="8"/>
      <c r="E10" s="109" t="s">
        <v>57</v>
      </c>
      <c r="F10" s="110"/>
      <c r="G10" s="8"/>
      <c r="I10" s="12">
        <v>201504</v>
      </c>
      <c r="J10" s="63">
        <f t="shared" si="0"/>
        <v>0.63838174379579016</v>
      </c>
      <c r="K10" s="64">
        <f t="shared" si="1"/>
        <v>0.42840898416024231</v>
      </c>
      <c r="L10" s="59">
        <f t="shared" si="2"/>
        <v>0.20997275963554785</v>
      </c>
      <c r="M10" s="118">
        <f t="shared" si="3"/>
        <v>0.63838174379579016</v>
      </c>
      <c r="N10" s="119"/>
      <c r="O10" s="2" t="str">
        <f t="shared" si="4"/>
        <v>*</v>
      </c>
    </row>
    <row r="11" spans="2:15">
      <c r="B11" s="10">
        <v>201504</v>
      </c>
      <c r="C11" s="55">
        <f t="shared" si="5"/>
        <v>94.822006472491907</v>
      </c>
      <c r="D11" s="8"/>
      <c r="E11" s="124" t="s">
        <v>58</v>
      </c>
      <c r="F11" s="125"/>
      <c r="G11" s="8"/>
      <c r="I11" s="10">
        <v>201505</v>
      </c>
      <c r="J11" s="60">
        <f t="shared" si="0"/>
        <v>0.63838174379579016</v>
      </c>
      <c r="K11" s="61">
        <f t="shared" si="1"/>
        <v>0.42840898416024231</v>
      </c>
      <c r="L11" s="62">
        <f t="shared" si="2"/>
        <v>0.20997275963554785</v>
      </c>
      <c r="M11" s="128">
        <f t="shared" si="3"/>
        <v>0.63838174379579016</v>
      </c>
      <c r="N11" s="129"/>
      <c r="O11" s="2" t="str">
        <f t="shared" si="4"/>
        <v>*</v>
      </c>
    </row>
    <row r="12" spans="2:15" ht="15.75" thickBot="1">
      <c r="B12" s="12">
        <v>201505</v>
      </c>
      <c r="C12" s="54">
        <f t="shared" si="5"/>
        <v>94.822006472491907</v>
      </c>
      <c r="D12" s="8"/>
      <c r="E12" s="136" t="s">
        <v>59</v>
      </c>
      <c r="F12" s="137"/>
      <c r="G12" s="8"/>
      <c r="I12" s="12">
        <v>201506</v>
      </c>
      <c r="J12" s="63">
        <f t="shared" si="0"/>
        <v>0.63838174379579016</v>
      </c>
      <c r="K12" s="64">
        <f t="shared" si="1"/>
        <v>0.42840898416024231</v>
      </c>
      <c r="L12" s="59">
        <f t="shared" si="2"/>
        <v>0.20997275963554785</v>
      </c>
      <c r="M12" s="118">
        <f t="shared" si="3"/>
        <v>0.63838174379579016</v>
      </c>
      <c r="N12" s="119"/>
      <c r="O12" s="2" t="str">
        <f t="shared" si="4"/>
        <v>*</v>
      </c>
    </row>
    <row r="13" spans="2:15">
      <c r="B13" s="10">
        <v>201506</v>
      </c>
      <c r="C13" s="55">
        <f t="shared" si="5"/>
        <v>94.822006472491907</v>
      </c>
      <c r="D13" s="8"/>
      <c r="E13" s="8"/>
      <c r="F13" s="8"/>
      <c r="G13" s="8"/>
      <c r="I13" s="10">
        <v>201507</v>
      </c>
      <c r="J13" s="60">
        <f t="shared" si="0"/>
        <v>0.63838174379579016</v>
      </c>
      <c r="K13" s="61">
        <f t="shared" si="1"/>
        <v>0.42840898416024231</v>
      </c>
      <c r="L13" s="62">
        <f t="shared" si="2"/>
        <v>0.20997275963554785</v>
      </c>
      <c r="M13" s="128">
        <f t="shared" si="3"/>
        <v>0.63838174379579016</v>
      </c>
      <c r="N13" s="129"/>
      <c r="O13" s="2" t="str">
        <f t="shared" si="4"/>
        <v>*</v>
      </c>
    </row>
    <row r="14" spans="2:15">
      <c r="B14" s="12">
        <v>201507</v>
      </c>
      <c r="C14" s="54">
        <f t="shared" si="5"/>
        <v>94.822006472491907</v>
      </c>
      <c r="D14" s="8"/>
      <c r="E14" s="8"/>
      <c r="F14" s="8"/>
      <c r="G14" s="8"/>
      <c r="I14" s="12">
        <v>201508</v>
      </c>
      <c r="J14" s="63">
        <f t="shared" si="0"/>
        <v>0.63838174379579016</v>
      </c>
      <c r="K14" s="64">
        <f t="shared" si="1"/>
        <v>0.42840898416024231</v>
      </c>
      <c r="L14" s="59">
        <f t="shared" si="2"/>
        <v>0.20997275963554785</v>
      </c>
      <c r="M14" s="118">
        <f t="shared" si="3"/>
        <v>0.63838174379579016</v>
      </c>
      <c r="N14" s="119"/>
      <c r="O14" s="2" t="str">
        <f t="shared" si="4"/>
        <v>*</v>
      </c>
    </row>
    <row r="15" spans="2:15">
      <c r="B15" s="10">
        <v>201508</v>
      </c>
      <c r="C15" s="55">
        <f t="shared" si="5"/>
        <v>94.822006472491907</v>
      </c>
      <c r="D15" s="8"/>
      <c r="E15" s="8"/>
      <c r="F15" s="8"/>
      <c r="G15" s="8"/>
      <c r="I15" s="10">
        <v>201509</v>
      </c>
      <c r="J15" s="60">
        <f t="shared" si="0"/>
        <v>0.63838174379579016</v>
      </c>
      <c r="K15" s="61">
        <f t="shared" si="1"/>
        <v>0.42840898416024231</v>
      </c>
      <c r="L15" s="62">
        <f t="shared" si="2"/>
        <v>0.20997275963554785</v>
      </c>
      <c r="M15" s="128">
        <f t="shared" si="3"/>
        <v>0.63838174379579016</v>
      </c>
      <c r="N15" s="129"/>
      <c r="O15" s="2" t="str">
        <f t="shared" si="4"/>
        <v>*</v>
      </c>
    </row>
    <row r="16" spans="2:15">
      <c r="B16" s="12">
        <v>201509</v>
      </c>
      <c r="C16" s="54">
        <f t="shared" si="5"/>
        <v>94.822006472491907</v>
      </c>
      <c r="D16" s="8"/>
      <c r="E16" s="8"/>
      <c r="F16" s="8"/>
      <c r="G16" s="8"/>
      <c r="I16" s="12">
        <v>201510</v>
      </c>
      <c r="J16" s="63">
        <f t="shared" si="0"/>
        <v>0.63838174379579016</v>
      </c>
      <c r="K16" s="64">
        <f t="shared" si="1"/>
        <v>0.42840898416024231</v>
      </c>
      <c r="L16" s="59">
        <f t="shared" si="2"/>
        <v>0.20997275963554785</v>
      </c>
      <c r="M16" s="118">
        <f t="shared" si="3"/>
        <v>0.63838174379579016</v>
      </c>
      <c r="N16" s="119"/>
      <c r="O16" s="2" t="str">
        <f>IF($M$18=M16,"*",IF(M16=$M$19,"**",""))</f>
        <v>*</v>
      </c>
    </row>
    <row r="17" spans="2:21" ht="15.75" thickBot="1">
      <c r="B17" s="10">
        <v>201510</v>
      </c>
      <c r="C17" s="55">
        <f t="shared" si="5"/>
        <v>94.822006472491907</v>
      </c>
      <c r="D17" s="8"/>
      <c r="E17" s="8"/>
      <c r="F17" s="8"/>
      <c r="G17" s="8"/>
      <c r="I17" s="13">
        <v>201511</v>
      </c>
      <c r="J17" s="65">
        <f t="shared" si="0"/>
        <v>0.63838174379579016</v>
      </c>
      <c r="K17" s="66">
        <f t="shared" si="1"/>
        <v>0.42840898416024231</v>
      </c>
      <c r="L17" s="67">
        <f t="shared" si="2"/>
        <v>0.20997275963554785</v>
      </c>
      <c r="M17" s="120">
        <f t="shared" si="3"/>
        <v>0.63838174379579016</v>
      </c>
      <c r="N17" s="121"/>
      <c r="O17" s="2" t="str">
        <f>IF($M$18=M17,"*",IF(M17=$M$19,"**",""))</f>
        <v>*</v>
      </c>
    </row>
    <row r="18" spans="2:21" ht="17.25" thickBot="1">
      <c r="B18" s="14">
        <v>201511</v>
      </c>
      <c r="C18" s="56">
        <f t="shared" si="5"/>
        <v>94.822006472491907</v>
      </c>
      <c r="D18" s="8"/>
      <c r="E18" s="15"/>
      <c r="F18" s="8"/>
      <c r="G18" s="8"/>
      <c r="J18" s="132" t="s">
        <v>47</v>
      </c>
      <c r="K18" s="132"/>
      <c r="L18" s="132"/>
      <c r="M18" s="130">
        <f>MAX(M8:N17)</f>
        <v>0.63838174379579016</v>
      </c>
      <c r="N18" s="130"/>
    </row>
    <row r="19" spans="2:21">
      <c r="B19" s="16"/>
      <c r="C19" s="8"/>
      <c r="D19" s="8"/>
      <c r="E19" s="8"/>
      <c r="F19" s="8"/>
      <c r="G19" s="8"/>
      <c r="J19" s="133" t="s">
        <v>48</v>
      </c>
      <c r="K19" s="133"/>
      <c r="L19" s="133"/>
      <c r="M19" s="131">
        <f>MIN(M8:N17)</f>
        <v>0</v>
      </c>
      <c r="N19" s="131"/>
    </row>
    <row r="20" spans="2:21" ht="15.75" thickBot="1">
      <c r="B20" s="1" t="s">
        <v>40</v>
      </c>
      <c r="C20" s="11"/>
      <c r="D20" s="8"/>
      <c r="E20" s="8"/>
      <c r="F20" s="8"/>
      <c r="G20" s="8"/>
    </row>
    <row r="21" spans="2:21" ht="15.75" thickBot="1">
      <c r="B21" s="107" t="s">
        <v>25</v>
      </c>
      <c r="C21" s="108"/>
      <c r="D21" s="4"/>
      <c r="E21" s="4"/>
      <c r="F21" s="4"/>
      <c r="G21" s="4"/>
      <c r="I21" s="11"/>
    </row>
    <row r="22" spans="2:21" ht="15.75" thickBot="1">
      <c r="B22" s="7">
        <v>201501</v>
      </c>
      <c r="C22" s="54">
        <f>GEOMEAN(C64:G64)*100</f>
        <v>100</v>
      </c>
      <c r="D22" s="8"/>
      <c r="E22" s="8"/>
      <c r="F22" s="8"/>
      <c r="G22" s="8"/>
      <c r="H22" s="107" t="s">
        <v>32</v>
      </c>
      <c r="I22" s="108"/>
      <c r="J22" s="17">
        <v>201501</v>
      </c>
      <c r="K22" s="18">
        <v>201502</v>
      </c>
      <c r="L22" s="18">
        <v>201503</v>
      </c>
      <c r="M22" s="18">
        <v>201504</v>
      </c>
      <c r="N22" s="18">
        <v>201505</v>
      </c>
      <c r="O22" s="18">
        <v>201506</v>
      </c>
      <c r="P22" s="18">
        <v>201507</v>
      </c>
      <c r="Q22" s="18">
        <v>201508</v>
      </c>
      <c r="R22" s="18">
        <v>201509</v>
      </c>
      <c r="S22" s="18">
        <v>201510</v>
      </c>
      <c r="T22" s="19">
        <v>201511</v>
      </c>
    </row>
    <row r="23" spans="2:21">
      <c r="B23" s="10">
        <v>201502</v>
      </c>
      <c r="C23" s="55">
        <f t="shared" ref="C23:C32" si="6">GEOMEAN(C65:G65)*100</f>
        <v>100</v>
      </c>
      <c r="D23" s="8"/>
      <c r="E23" s="8"/>
      <c r="F23" s="8"/>
      <c r="G23" s="8"/>
      <c r="H23" s="109" t="s">
        <v>27</v>
      </c>
      <c r="I23" s="110"/>
      <c r="J23" s="9">
        <f ca="1">OFFSET($C$8,J$22-201501,0)</f>
        <v>100</v>
      </c>
      <c r="K23" s="68">
        <f t="shared" ref="K23:T23" ca="1" si="7">OFFSET($C$8,K$22-201501,0)</f>
        <v>100</v>
      </c>
      <c r="L23" s="68">
        <f t="shared" ca="1" si="7"/>
        <v>100</v>
      </c>
      <c r="M23" s="68">
        <f t="shared" ca="1" si="7"/>
        <v>94.822006472491907</v>
      </c>
      <c r="N23" s="68">
        <f t="shared" ca="1" si="7"/>
        <v>94.822006472491907</v>
      </c>
      <c r="O23" s="68">
        <f t="shared" ca="1" si="7"/>
        <v>94.822006472491907</v>
      </c>
      <c r="P23" s="68">
        <f t="shared" ca="1" si="7"/>
        <v>94.822006472491907</v>
      </c>
      <c r="Q23" s="68">
        <f t="shared" ca="1" si="7"/>
        <v>94.822006472491907</v>
      </c>
      <c r="R23" s="68">
        <f t="shared" ca="1" si="7"/>
        <v>94.822006472491907</v>
      </c>
      <c r="S23" s="68">
        <f t="shared" ca="1" si="7"/>
        <v>94.822006472491907</v>
      </c>
      <c r="T23" s="69">
        <f t="shared" ca="1" si="7"/>
        <v>94.822006472491907</v>
      </c>
      <c r="U23" s="11"/>
    </row>
    <row r="24" spans="2:21">
      <c r="B24" s="12">
        <v>201503</v>
      </c>
      <c r="C24" s="54">
        <f t="shared" si="6"/>
        <v>100</v>
      </c>
      <c r="D24" s="8"/>
      <c r="E24" s="8"/>
      <c r="F24" s="8"/>
      <c r="G24" s="8"/>
      <c r="H24" s="111" t="s">
        <v>29</v>
      </c>
      <c r="I24" s="112"/>
      <c r="J24" s="20">
        <f ca="1">OFFSET($C$22,J$22-201501,0)</f>
        <v>100</v>
      </c>
      <c r="K24" s="70">
        <f t="shared" ref="K24:T24" ca="1" si="8">OFFSET($C$22,K$22-201501,0)</f>
        <v>100</v>
      </c>
      <c r="L24" s="70">
        <f t="shared" ca="1" si="8"/>
        <v>100</v>
      </c>
      <c r="M24" s="70">
        <f t="shared" ca="1" si="8"/>
        <v>94.183624728696117</v>
      </c>
      <c r="N24" s="70">
        <f t="shared" ca="1" si="8"/>
        <v>94.183624728696117</v>
      </c>
      <c r="O24" s="70">
        <f t="shared" ca="1" si="8"/>
        <v>94.183624728696117</v>
      </c>
      <c r="P24" s="70">
        <f t="shared" ca="1" si="8"/>
        <v>94.183624728696117</v>
      </c>
      <c r="Q24" s="70">
        <f t="shared" ca="1" si="8"/>
        <v>94.183624728696117</v>
      </c>
      <c r="R24" s="70">
        <f t="shared" ca="1" si="8"/>
        <v>94.183624728696117</v>
      </c>
      <c r="S24" s="70">
        <f t="shared" ca="1" si="8"/>
        <v>94.183624728696117</v>
      </c>
      <c r="T24" s="71">
        <f t="shared" ca="1" si="8"/>
        <v>94.183624728696117</v>
      </c>
      <c r="U24" s="11"/>
    </row>
    <row r="25" spans="2:21" ht="15.75" thickBot="1">
      <c r="B25" s="10">
        <v>201504</v>
      </c>
      <c r="C25" s="55">
        <f t="shared" si="6"/>
        <v>94.183624728696117</v>
      </c>
      <c r="D25" s="8"/>
      <c r="E25" s="8"/>
      <c r="F25" s="8"/>
      <c r="G25" s="8"/>
      <c r="H25" s="109" t="s">
        <v>30</v>
      </c>
      <c r="I25" s="110"/>
      <c r="J25" s="21">
        <f ca="1">OFFSET($C$36,J$22-201501,0)</f>
        <v>100</v>
      </c>
      <c r="K25" s="72">
        <f t="shared" ref="K25:T25" ca="1" si="9">OFFSET($C$36,K$22-201501,0)</f>
        <v>100</v>
      </c>
      <c r="L25" s="72">
        <f t="shared" ca="1" si="9"/>
        <v>100</v>
      </c>
      <c r="M25" s="72">
        <f t="shared" ca="1" si="9"/>
        <v>94.393597488331665</v>
      </c>
      <c r="N25" s="72">
        <f t="shared" ca="1" si="9"/>
        <v>94.393597488331665</v>
      </c>
      <c r="O25" s="72">
        <f t="shared" ca="1" si="9"/>
        <v>94.393597488331665</v>
      </c>
      <c r="P25" s="72">
        <f t="shared" ca="1" si="9"/>
        <v>94.393597488331665</v>
      </c>
      <c r="Q25" s="72">
        <f t="shared" ca="1" si="9"/>
        <v>94.393597488331665</v>
      </c>
      <c r="R25" s="72">
        <f t="shared" ca="1" si="9"/>
        <v>94.393597488331665</v>
      </c>
      <c r="S25" s="72">
        <f t="shared" ca="1" si="9"/>
        <v>94.393597488331665</v>
      </c>
      <c r="T25" s="73">
        <f t="shared" ca="1" si="9"/>
        <v>94.393597488331665</v>
      </c>
      <c r="U25" s="11"/>
    </row>
    <row r="26" spans="2:21" ht="15.75" thickBot="1">
      <c r="B26" s="12">
        <v>201505</v>
      </c>
      <c r="C26" s="54">
        <f t="shared" si="6"/>
        <v>94.183624728696117</v>
      </c>
      <c r="D26" s="8"/>
      <c r="E26" s="8"/>
      <c r="F26" s="8"/>
      <c r="G26" s="8"/>
      <c r="H26" s="22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11"/>
    </row>
    <row r="27" spans="2:21">
      <c r="B27" s="10">
        <v>201506</v>
      </c>
      <c r="C27" s="55">
        <f t="shared" si="6"/>
        <v>94.183624728696117</v>
      </c>
      <c r="D27" s="8"/>
      <c r="E27" s="8"/>
      <c r="F27" s="8"/>
      <c r="G27" s="11"/>
      <c r="H27" s="111" t="s">
        <v>33</v>
      </c>
      <c r="I27" s="112"/>
      <c r="J27" s="104"/>
      <c r="K27" s="74">
        <f t="shared" ref="K27:T27" ca="1" si="10">MAX(K23:K25)</f>
        <v>100</v>
      </c>
      <c r="L27" s="75">
        <f t="shared" ca="1" si="10"/>
        <v>100</v>
      </c>
      <c r="M27" s="75">
        <f t="shared" ca="1" si="10"/>
        <v>94.822006472491907</v>
      </c>
      <c r="N27" s="75">
        <f t="shared" ca="1" si="10"/>
        <v>94.822006472491907</v>
      </c>
      <c r="O27" s="75">
        <f t="shared" ca="1" si="10"/>
        <v>94.822006472491907</v>
      </c>
      <c r="P27" s="75">
        <f t="shared" ca="1" si="10"/>
        <v>94.822006472491907</v>
      </c>
      <c r="Q27" s="75">
        <f t="shared" ca="1" si="10"/>
        <v>94.822006472491907</v>
      </c>
      <c r="R27" s="75">
        <f t="shared" ca="1" si="10"/>
        <v>94.822006472491907</v>
      </c>
      <c r="S27" s="75">
        <f t="shared" ca="1" si="10"/>
        <v>94.822006472491907</v>
      </c>
      <c r="T27" s="76">
        <f t="shared" ca="1" si="10"/>
        <v>94.822006472491907</v>
      </c>
      <c r="U27" s="11"/>
    </row>
    <row r="28" spans="2:21" ht="15.75" thickBot="1">
      <c r="B28" s="12">
        <v>201507</v>
      </c>
      <c r="C28" s="54">
        <f t="shared" si="6"/>
        <v>94.183624728696117</v>
      </c>
      <c r="D28" s="8"/>
      <c r="E28" s="8"/>
      <c r="F28" s="8"/>
      <c r="H28" s="113" t="s">
        <v>34</v>
      </c>
      <c r="I28" s="114"/>
      <c r="J28" s="104"/>
      <c r="K28" s="77">
        <f t="shared" ref="K28:T28" ca="1" si="11">MIN(K23:K25)</f>
        <v>100</v>
      </c>
      <c r="L28" s="70">
        <f t="shared" ca="1" si="11"/>
        <v>100</v>
      </c>
      <c r="M28" s="70">
        <f t="shared" ca="1" si="11"/>
        <v>94.183624728696117</v>
      </c>
      <c r="N28" s="70">
        <f t="shared" ca="1" si="11"/>
        <v>94.183624728696117</v>
      </c>
      <c r="O28" s="70">
        <f t="shared" ca="1" si="11"/>
        <v>94.183624728696117</v>
      </c>
      <c r="P28" s="78">
        <f t="shared" ca="1" si="11"/>
        <v>94.183624728696117</v>
      </c>
      <c r="Q28" s="78">
        <f t="shared" ca="1" si="11"/>
        <v>94.183624728696117</v>
      </c>
      <c r="R28" s="79">
        <f t="shared" ca="1" si="11"/>
        <v>94.183624728696117</v>
      </c>
      <c r="S28" s="79">
        <f t="shared" ca="1" si="11"/>
        <v>94.183624728696117</v>
      </c>
      <c r="T28" s="76">
        <f t="shared" ca="1" si="11"/>
        <v>94.183624728696117</v>
      </c>
      <c r="U28" s="8"/>
    </row>
    <row r="29" spans="2:21">
      <c r="B29" s="10">
        <v>201508</v>
      </c>
      <c r="C29" s="55">
        <f t="shared" si="6"/>
        <v>94.183624728696117</v>
      </c>
      <c r="D29" s="8"/>
      <c r="E29" s="8"/>
      <c r="F29" s="8"/>
      <c r="H29" s="115" t="s">
        <v>35</v>
      </c>
      <c r="I29" s="116"/>
      <c r="J29" s="105"/>
      <c r="K29" s="26" t="str">
        <f t="shared" ref="K29:T29" ca="1" si="12">IF(K27=K23,$H$23,IF(K27=K24,$H$24,IF(K27=K25,$H$25,"Error")))</f>
        <v>Carli</v>
      </c>
      <c r="L29" s="27" t="str">
        <f t="shared" ca="1" si="12"/>
        <v>Carli</v>
      </c>
      <c r="M29" s="27" t="str">
        <f t="shared" ca="1" si="12"/>
        <v>Carli</v>
      </c>
      <c r="N29" s="27" t="str">
        <f t="shared" ca="1" si="12"/>
        <v>Carli</v>
      </c>
      <c r="O29" s="27" t="str">
        <f t="shared" ca="1" si="12"/>
        <v>Carli</v>
      </c>
      <c r="P29" s="30" t="str">
        <f t="shared" ca="1" si="12"/>
        <v>Carli</v>
      </c>
      <c r="Q29" s="30" t="str">
        <f t="shared" ca="1" si="12"/>
        <v>Carli</v>
      </c>
      <c r="R29" s="27" t="str">
        <f t="shared" ca="1" si="12"/>
        <v>Carli</v>
      </c>
      <c r="S29" s="27" t="str">
        <f t="shared" ca="1" si="12"/>
        <v>Carli</v>
      </c>
      <c r="T29" s="31" t="str">
        <f t="shared" ca="1" si="12"/>
        <v>Carli</v>
      </c>
      <c r="U29" s="8"/>
    </row>
    <row r="30" spans="2:21" ht="15.75" thickBot="1">
      <c r="B30" s="12">
        <v>201509</v>
      </c>
      <c r="C30" s="54">
        <f t="shared" si="6"/>
        <v>94.183624728696117</v>
      </c>
      <c r="D30" s="8"/>
      <c r="E30" s="8"/>
      <c r="F30" s="8"/>
      <c r="H30" s="113" t="s">
        <v>45</v>
      </c>
      <c r="I30" s="117"/>
      <c r="J30" s="106"/>
      <c r="K30" s="32" t="str">
        <f t="shared" ref="K30:T30" ca="1" si="13">IF(K28=K23,$H$23,IF(K28=K24,$H$24,IF(K28=K25,$H$25,"Error")))</f>
        <v>Carli</v>
      </c>
      <c r="L30" s="33" t="str">
        <f t="shared" ca="1" si="13"/>
        <v>Carli</v>
      </c>
      <c r="M30" s="28" t="str">
        <f t="shared" ca="1" si="13"/>
        <v>Jevons</v>
      </c>
      <c r="N30" s="29" t="str">
        <f t="shared" ca="1" si="13"/>
        <v>Jevons</v>
      </c>
      <c r="O30" s="29" t="str">
        <f t="shared" ca="1" si="13"/>
        <v>Jevons</v>
      </c>
      <c r="P30" s="28" t="str">
        <f t="shared" ca="1" si="13"/>
        <v>Jevons</v>
      </c>
      <c r="Q30" s="28" t="str">
        <f t="shared" ca="1" si="13"/>
        <v>Jevons</v>
      </c>
      <c r="R30" s="29" t="str">
        <f t="shared" ca="1" si="13"/>
        <v>Jevons</v>
      </c>
      <c r="S30" s="29" t="str">
        <f t="shared" ca="1" si="13"/>
        <v>Jevons</v>
      </c>
      <c r="T30" s="34" t="str">
        <f t="shared" ca="1" si="13"/>
        <v>Jevons</v>
      </c>
    </row>
    <row r="31" spans="2:21">
      <c r="B31" s="10">
        <v>201510</v>
      </c>
      <c r="C31" s="55">
        <f t="shared" si="6"/>
        <v>94.183624728696117</v>
      </c>
      <c r="D31" s="8"/>
      <c r="E31" s="8"/>
      <c r="F31" s="8"/>
    </row>
    <row r="32" spans="2:21" ht="15.75" thickBot="1">
      <c r="B32" s="14">
        <v>201511</v>
      </c>
      <c r="C32" s="56">
        <f t="shared" si="6"/>
        <v>94.183624728696117</v>
      </c>
      <c r="D32" s="8"/>
      <c r="E32" s="8"/>
      <c r="F32" s="8"/>
    </row>
    <row r="33" spans="2:20">
      <c r="B33" s="16"/>
      <c r="C33" s="8"/>
      <c r="D33" s="8"/>
      <c r="E33" s="8"/>
      <c r="F33" s="8"/>
      <c r="J33" s="2">
        <f ca="1">IF($J$36=TRUE,J23,"")</f>
        <v>100</v>
      </c>
      <c r="K33" s="2">
        <f t="shared" ref="K33:T33" ca="1" si="14">IF($J$36=TRUE,K23,"")</f>
        <v>100</v>
      </c>
      <c r="L33" s="2">
        <f t="shared" ca="1" si="14"/>
        <v>100</v>
      </c>
      <c r="M33" s="2">
        <f t="shared" ca="1" si="14"/>
        <v>94.822006472491907</v>
      </c>
      <c r="N33" s="2">
        <f t="shared" ca="1" si="14"/>
        <v>94.822006472491907</v>
      </c>
      <c r="O33" s="2">
        <f t="shared" ca="1" si="14"/>
        <v>94.822006472491907</v>
      </c>
      <c r="P33" s="2">
        <f t="shared" ca="1" si="14"/>
        <v>94.822006472491907</v>
      </c>
      <c r="Q33" s="2">
        <f t="shared" ca="1" si="14"/>
        <v>94.822006472491907</v>
      </c>
      <c r="R33" s="2">
        <f t="shared" ca="1" si="14"/>
        <v>94.822006472491907</v>
      </c>
      <c r="S33" s="2">
        <f t="shared" ca="1" si="14"/>
        <v>94.822006472491907</v>
      </c>
      <c r="T33" s="2">
        <f t="shared" ca="1" si="14"/>
        <v>94.822006472491907</v>
      </c>
    </row>
    <row r="34" spans="2:20" ht="15.75" thickBot="1">
      <c r="B34" s="1" t="s">
        <v>41</v>
      </c>
      <c r="C34" s="11"/>
      <c r="D34" s="8"/>
      <c r="E34" s="8"/>
      <c r="F34" s="8"/>
      <c r="J34" s="2">
        <f ca="1">IF($J$37=TRUE,J24,"")</f>
        <v>100</v>
      </c>
      <c r="K34" s="2">
        <f t="shared" ref="K34:T34" ca="1" si="15">IF($J$37=TRUE,K24,"")</f>
        <v>100</v>
      </c>
      <c r="L34" s="2">
        <f t="shared" ca="1" si="15"/>
        <v>100</v>
      </c>
      <c r="M34" s="2">
        <f t="shared" ca="1" si="15"/>
        <v>94.183624728696117</v>
      </c>
      <c r="N34" s="2">
        <f t="shared" ca="1" si="15"/>
        <v>94.183624728696117</v>
      </c>
      <c r="O34" s="2">
        <f t="shared" ca="1" si="15"/>
        <v>94.183624728696117</v>
      </c>
      <c r="P34" s="2">
        <f t="shared" ca="1" si="15"/>
        <v>94.183624728696117</v>
      </c>
      <c r="Q34" s="2">
        <f t="shared" ca="1" si="15"/>
        <v>94.183624728696117</v>
      </c>
      <c r="R34" s="2">
        <f t="shared" ca="1" si="15"/>
        <v>94.183624728696117</v>
      </c>
      <c r="S34" s="2">
        <f t="shared" ca="1" si="15"/>
        <v>94.183624728696117</v>
      </c>
      <c r="T34" s="2">
        <f t="shared" ca="1" si="15"/>
        <v>94.183624728696117</v>
      </c>
    </row>
    <row r="35" spans="2:20" ht="15.75" thickBot="1">
      <c r="B35" s="107" t="s">
        <v>26</v>
      </c>
      <c r="C35" s="108"/>
      <c r="D35" s="4"/>
      <c r="E35" s="4"/>
      <c r="F35" s="4"/>
      <c r="J35" s="2">
        <f ca="1">IF($J$38=TRUE,J25,"")</f>
        <v>100</v>
      </c>
      <c r="K35" s="2">
        <f t="shared" ref="K35:T35" ca="1" si="16">IF($J$38=TRUE,K25,"")</f>
        <v>100</v>
      </c>
      <c r="L35" s="2">
        <f t="shared" ca="1" si="16"/>
        <v>100</v>
      </c>
      <c r="M35" s="2">
        <f t="shared" ca="1" si="16"/>
        <v>94.393597488331665</v>
      </c>
      <c r="N35" s="2">
        <f t="shared" ca="1" si="16"/>
        <v>94.393597488331665</v>
      </c>
      <c r="O35" s="2">
        <f t="shared" ca="1" si="16"/>
        <v>94.393597488331665</v>
      </c>
      <c r="P35" s="2">
        <f t="shared" ca="1" si="16"/>
        <v>94.393597488331665</v>
      </c>
      <c r="Q35" s="2">
        <f t="shared" ca="1" si="16"/>
        <v>94.393597488331665</v>
      </c>
      <c r="R35" s="2">
        <f t="shared" ca="1" si="16"/>
        <v>94.393597488331665</v>
      </c>
      <c r="S35" s="2">
        <f t="shared" ca="1" si="16"/>
        <v>94.393597488331665</v>
      </c>
      <c r="T35" s="2">
        <f t="shared" ca="1" si="16"/>
        <v>94.393597488331665</v>
      </c>
    </row>
    <row r="36" spans="2:20">
      <c r="B36" s="7">
        <v>201501</v>
      </c>
      <c r="C36" s="54">
        <f t="shared" ref="C36:C46" si="17">(H50/$H$50)*100</f>
        <v>100</v>
      </c>
      <c r="D36" s="8"/>
      <c r="E36" s="8"/>
      <c r="F36" s="8"/>
      <c r="J36" s="2" t="b">
        <v>1</v>
      </c>
    </row>
    <row r="37" spans="2:20">
      <c r="B37" s="10">
        <v>201502</v>
      </c>
      <c r="C37" s="55">
        <f t="shared" si="17"/>
        <v>100</v>
      </c>
      <c r="D37" s="8"/>
      <c r="E37" s="8"/>
      <c r="F37" s="8"/>
      <c r="J37" s="2" t="b">
        <v>1</v>
      </c>
    </row>
    <row r="38" spans="2:20">
      <c r="B38" s="12">
        <v>201503</v>
      </c>
      <c r="C38" s="54">
        <f t="shared" si="17"/>
        <v>100</v>
      </c>
      <c r="D38" s="8"/>
      <c r="E38" s="8"/>
      <c r="F38" s="8"/>
      <c r="J38" s="2" t="b">
        <v>1</v>
      </c>
    </row>
    <row r="39" spans="2:20">
      <c r="B39" s="10">
        <v>201504</v>
      </c>
      <c r="C39" s="55">
        <f t="shared" si="17"/>
        <v>94.393597488331665</v>
      </c>
      <c r="D39" s="8"/>
      <c r="E39" s="8"/>
      <c r="F39" s="8"/>
    </row>
    <row r="40" spans="2:20">
      <c r="B40" s="12">
        <v>201505</v>
      </c>
      <c r="C40" s="54">
        <f t="shared" si="17"/>
        <v>94.393597488331665</v>
      </c>
      <c r="D40" s="8"/>
      <c r="E40" s="8"/>
      <c r="F40" s="8"/>
    </row>
    <row r="41" spans="2:20">
      <c r="B41" s="10">
        <v>201506</v>
      </c>
      <c r="C41" s="55">
        <f t="shared" si="17"/>
        <v>94.393597488331665</v>
      </c>
      <c r="D41" s="8"/>
      <c r="E41" s="8"/>
      <c r="F41" s="8"/>
    </row>
    <row r="42" spans="2:20">
      <c r="B42" s="12">
        <v>201507</v>
      </c>
      <c r="C42" s="54">
        <f t="shared" si="17"/>
        <v>94.393597488331665</v>
      </c>
      <c r="D42" s="8"/>
      <c r="E42" s="8"/>
      <c r="F42" s="8"/>
    </row>
    <row r="43" spans="2:20">
      <c r="B43" s="10">
        <v>201508</v>
      </c>
      <c r="C43" s="55">
        <f t="shared" si="17"/>
        <v>94.393597488331665</v>
      </c>
      <c r="D43" s="8"/>
      <c r="E43" s="8"/>
      <c r="F43" s="8"/>
    </row>
    <row r="44" spans="2:20">
      <c r="B44" s="12">
        <v>201509</v>
      </c>
      <c r="C44" s="54">
        <f t="shared" si="17"/>
        <v>94.393597488331665</v>
      </c>
      <c r="D44" s="8"/>
      <c r="E44" s="8"/>
      <c r="F44" s="8"/>
    </row>
    <row r="45" spans="2:20">
      <c r="B45" s="10">
        <v>201510</v>
      </c>
      <c r="C45" s="55">
        <f t="shared" si="17"/>
        <v>94.393597488331665</v>
      </c>
      <c r="D45" s="8"/>
      <c r="E45" s="8"/>
      <c r="F45" s="8"/>
    </row>
    <row r="46" spans="2:20" ht="15.75" thickBot="1">
      <c r="B46" s="14">
        <v>201511</v>
      </c>
      <c r="C46" s="56">
        <f t="shared" si="17"/>
        <v>94.393597488331665</v>
      </c>
      <c r="D46" s="8"/>
      <c r="E46" s="8"/>
      <c r="F46" s="8"/>
    </row>
    <row r="47" spans="2:20">
      <c r="B47" s="16"/>
      <c r="C47" s="8"/>
      <c r="D47" s="8"/>
      <c r="E47" s="8"/>
      <c r="F47" s="8"/>
    </row>
    <row r="48" spans="2:20" ht="15.75" thickBot="1">
      <c r="B48" s="1" t="s">
        <v>42</v>
      </c>
    </row>
    <row r="49" spans="2:14" ht="15.75" thickBot="1">
      <c r="B49" s="35" t="s">
        <v>44</v>
      </c>
      <c r="C49" s="46" t="str">
        <f>E8</f>
        <v>Shop 1</v>
      </c>
      <c r="D49" s="47" t="str">
        <f>E9</f>
        <v>Shop 2</v>
      </c>
      <c r="E49" s="47" t="str">
        <f>E10</f>
        <v>Shop 3</v>
      </c>
      <c r="F49" s="47" t="str">
        <f>E11</f>
        <v>Shop 4</v>
      </c>
      <c r="G49" s="47" t="str">
        <f>E12</f>
        <v>Shop 5</v>
      </c>
      <c r="H49" s="49" t="s">
        <v>31</v>
      </c>
    </row>
    <row r="50" spans="2:14">
      <c r="B50" s="7">
        <v>201501</v>
      </c>
      <c r="C50" s="80">
        <v>699</v>
      </c>
      <c r="D50" s="81">
        <v>89.95</v>
      </c>
      <c r="E50" s="82">
        <v>199.99</v>
      </c>
      <c r="F50" s="82">
        <v>309</v>
      </c>
      <c r="G50" s="82">
        <v>129</v>
      </c>
      <c r="H50" s="50">
        <f t="shared" ref="H50:H60" si="18">AVERAGE(C50:G50)</f>
        <v>285.38800000000003</v>
      </c>
    </row>
    <row r="51" spans="2:14">
      <c r="B51" s="36">
        <v>201502</v>
      </c>
      <c r="C51" s="83">
        <v>699</v>
      </c>
      <c r="D51" s="84">
        <v>89.95</v>
      </c>
      <c r="E51" s="85">
        <v>199.99</v>
      </c>
      <c r="F51" s="85">
        <v>309</v>
      </c>
      <c r="G51" s="85">
        <v>129</v>
      </c>
      <c r="H51" s="51">
        <f t="shared" si="18"/>
        <v>285.38800000000003</v>
      </c>
    </row>
    <row r="52" spans="2:14">
      <c r="B52" s="12">
        <v>201503</v>
      </c>
      <c r="C52" s="86">
        <v>699</v>
      </c>
      <c r="D52" s="87">
        <v>89.95</v>
      </c>
      <c r="E52" s="88">
        <v>199.99</v>
      </c>
      <c r="F52" s="88">
        <v>309</v>
      </c>
      <c r="G52" s="88">
        <v>129</v>
      </c>
      <c r="H52" s="52">
        <f t="shared" si="18"/>
        <v>285.38800000000003</v>
      </c>
    </row>
    <row r="53" spans="2:14">
      <c r="B53" s="36">
        <v>201504</v>
      </c>
      <c r="C53" s="83">
        <v>699</v>
      </c>
      <c r="D53" s="84">
        <v>89.95</v>
      </c>
      <c r="E53" s="85">
        <v>199.99</v>
      </c>
      <c r="F53" s="85">
        <v>229</v>
      </c>
      <c r="G53" s="85">
        <v>129</v>
      </c>
      <c r="H53" s="51">
        <f t="shared" si="18"/>
        <v>269.38800000000003</v>
      </c>
    </row>
    <row r="54" spans="2:14">
      <c r="B54" s="12">
        <v>201505</v>
      </c>
      <c r="C54" s="86">
        <v>699</v>
      </c>
      <c r="D54" s="87">
        <v>89.95</v>
      </c>
      <c r="E54" s="88">
        <v>199.99</v>
      </c>
      <c r="F54" s="88">
        <v>229</v>
      </c>
      <c r="G54" s="88">
        <v>129</v>
      </c>
      <c r="H54" s="52">
        <f t="shared" si="18"/>
        <v>269.38800000000003</v>
      </c>
    </row>
    <row r="55" spans="2:14">
      <c r="B55" s="36">
        <v>201506</v>
      </c>
      <c r="C55" s="83">
        <v>699</v>
      </c>
      <c r="D55" s="84">
        <v>89.95</v>
      </c>
      <c r="E55" s="85">
        <v>199.99</v>
      </c>
      <c r="F55" s="85">
        <v>229</v>
      </c>
      <c r="G55" s="85">
        <v>129</v>
      </c>
      <c r="H55" s="51">
        <f t="shared" si="18"/>
        <v>269.38800000000003</v>
      </c>
    </row>
    <row r="56" spans="2:14">
      <c r="B56" s="12">
        <v>201507</v>
      </c>
      <c r="C56" s="86">
        <v>699</v>
      </c>
      <c r="D56" s="87">
        <v>89.95</v>
      </c>
      <c r="E56" s="88">
        <v>199.99</v>
      </c>
      <c r="F56" s="88">
        <v>229</v>
      </c>
      <c r="G56" s="88">
        <v>129</v>
      </c>
      <c r="H56" s="52">
        <f t="shared" si="18"/>
        <v>269.38800000000003</v>
      </c>
    </row>
    <row r="57" spans="2:14">
      <c r="B57" s="36">
        <v>201508</v>
      </c>
      <c r="C57" s="83">
        <v>699</v>
      </c>
      <c r="D57" s="84">
        <v>89.95</v>
      </c>
      <c r="E57" s="85">
        <v>199.99</v>
      </c>
      <c r="F57" s="85">
        <v>229</v>
      </c>
      <c r="G57" s="85">
        <v>129</v>
      </c>
      <c r="H57" s="51">
        <f t="shared" si="18"/>
        <v>269.38800000000003</v>
      </c>
    </row>
    <row r="58" spans="2:14">
      <c r="B58" s="12">
        <v>201509</v>
      </c>
      <c r="C58" s="86">
        <v>699</v>
      </c>
      <c r="D58" s="87">
        <v>89.95</v>
      </c>
      <c r="E58" s="88">
        <v>199.99</v>
      </c>
      <c r="F58" s="88">
        <v>229</v>
      </c>
      <c r="G58" s="88">
        <v>129</v>
      </c>
      <c r="H58" s="52">
        <f t="shared" si="18"/>
        <v>269.38800000000003</v>
      </c>
    </row>
    <row r="59" spans="2:14" ht="15.75" thickBot="1">
      <c r="B59" s="36">
        <v>201510</v>
      </c>
      <c r="C59" s="83">
        <v>699</v>
      </c>
      <c r="D59" s="84">
        <v>89.95</v>
      </c>
      <c r="E59" s="85">
        <v>199.99</v>
      </c>
      <c r="F59" s="85">
        <v>229</v>
      </c>
      <c r="G59" s="85">
        <v>129</v>
      </c>
      <c r="H59" s="51">
        <f t="shared" si="18"/>
        <v>269.38800000000003</v>
      </c>
    </row>
    <row r="60" spans="2:14" ht="15.75" thickBot="1">
      <c r="B60" s="14">
        <v>201511</v>
      </c>
      <c r="C60" s="89">
        <v>699</v>
      </c>
      <c r="D60" s="90">
        <v>89.95</v>
      </c>
      <c r="E60" s="91">
        <v>199.99</v>
      </c>
      <c r="F60" s="91">
        <v>229</v>
      </c>
      <c r="G60" s="91">
        <v>129</v>
      </c>
      <c r="H60" s="53">
        <f t="shared" si="18"/>
        <v>269.38800000000003</v>
      </c>
      <c r="L60" s="92" t="s">
        <v>27</v>
      </c>
      <c r="M60" s="38" t="s">
        <v>29</v>
      </c>
      <c r="N60" s="93" t="s">
        <v>30</v>
      </c>
    </row>
    <row r="61" spans="2:14" ht="15.75" thickBot="1">
      <c r="B61" s="16"/>
      <c r="C61" s="8"/>
      <c r="D61" s="8"/>
      <c r="E61" s="8"/>
      <c r="F61" s="8"/>
      <c r="G61" s="8"/>
      <c r="H61" s="8"/>
      <c r="L61" s="40"/>
      <c r="M61" s="41"/>
      <c r="N61" s="42"/>
    </row>
    <row r="62" spans="2:14" ht="15.75" thickBot="1">
      <c r="B62" s="1" t="s">
        <v>43</v>
      </c>
    </row>
    <row r="63" spans="2:14" ht="15.75" thickBot="1">
      <c r="B63" s="35" t="s">
        <v>44</v>
      </c>
      <c r="C63" s="46" t="str">
        <f>E8</f>
        <v>Shop 1</v>
      </c>
      <c r="D63" s="47" t="str">
        <f>D49</f>
        <v>Shop 2</v>
      </c>
      <c r="E63" s="47" t="str">
        <f>E49</f>
        <v>Shop 3</v>
      </c>
      <c r="F63" s="47" t="str">
        <f>F49</f>
        <v>Shop 4</v>
      </c>
      <c r="G63" s="48" t="str">
        <f>E12</f>
        <v>Shop 5</v>
      </c>
    </row>
    <row r="64" spans="2:14">
      <c r="B64" s="43">
        <v>201501</v>
      </c>
      <c r="C64" s="94">
        <f>C50/$C$50</f>
        <v>1</v>
      </c>
      <c r="D64" s="102">
        <f>D50/$D$50</f>
        <v>1</v>
      </c>
      <c r="E64" s="102">
        <f>E50/$E$50</f>
        <v>1</v>
      </c>
      <c r="F64" s="102">
        <f>F50/$F$50</f>
        <v>1</v>
      </c>
      <c r="G64" s="99">
        <f>G50/$G$50</f>
        <v>1</v>
      </c>
    </row>
    <row r="65" spans="2:7">
      <c r="B65" s="44">
        <v>201502</v>
      </c>
      <c r="C65" s="95">
        <f t="shared" ref="C65:C74" si="19">C51/$C$50</f>
        <v>1</v>
      </c>
      <c r="D65" s="98">
        <f t="shared" ref="D65:D74" si="20">D51/$D$50</f>
        <v>1</v>
      </c>
      <c r="E65" s="98">
        <f t="shared" ref="E65:E74" si="21">E51/$E$50</f>
        <v>1</v>
      </c>
      <c r="F65" s="98">
        <f t="shared" ref="F65:F74" si="22">F51/$F$50</f>
        <v>1</v>
      </c>
      <c r="G65" s="100">
        <f t="shared" ref="G65:G74" si="23">G51/$G$50</f>
        <v>1</v>
      </c>
    </row>
    <row r="66" spans="2:7">
      <c r="B66" s="43">
        <v>201503</v>
      </c>
      <c r="C66" s="94">
        <f>C52/$C$50</f>
        <v>1</v>
      </c>
      <c r="D66" s="102">
        <f t="shared" si="20"/>
        <v>1</v>
      </c>
      <c r="E66" s="102">
        <f t="shared" si="21"/>
        <v>1</v>
      </c>
      <c r="F66" s="102">
        <f t="shared" si="22"/>
        <v>1</v>
      </c>
      <c r="G66" s="99">
        <f t="shared" si="23"/>
        <v>1</v>
      </c>
    </row>
    <row r="67" spans="2:7">
      <c r="B67" s="44">
        <v>201504</v>
      </c>
      <c r="C67" s="95">
        <f t="shared" si="19"/>
        <v>1</v>
      </c>
      <c r="D67" s="98">
        <f t="shared" si="20"/>
        <v>1</v>
      </c>
      <c r="E67" s="98">
        <f t="shared" si="21"/>
        <v>1</v>
      </c>
      <c r="F67" s="98">
        <f t="shared" si="22"/>
        <v>0.74110032362459544</v>
      </c>
      <c r="G67" s="100">
        <f t="shared" si="23"/>
        <v>1</v>
      </c>
    </row>
    <row r="68" spans="2:7">
      <c r="B68" s="43">
        <v>201505</v>
      </c>
      <c r="C68" s="94">
        <f t="shared" si="19"/>
        <v>1</v>
      </c>
      <c r="D68" s="102">
        <f>D54/$D$50</f>
        <v>1</v>
      </c>
      <c r="E68" s="102">
        <f t="shared" si="21"/>
        <v>1</v>
      </c>
      <c r="F68" s="102">
        <f t="shared" si="22"/>
        <v>0.74110032362459544</v>
      </c>
      <c r="G68" s="99">
        <f t="shared" si="23"/>
        <v>1</v>
      </c>
    </row>
    <row r="69" spans="2:7">
      <c r="B69" s="44">
        <v>201506</v>
      </c>
      <c r="C69" s="95">
        <f t="shared" si="19"/>
        <v>1</v>
      </c>
      <c r="D69" s="98">
        <f t="shared" si="20"/>
        <v>1</v>
      </c>
      <c r="E69" s="98">
        <f t="shared" si="21"/>
        <v>1</v>
      </c>
      <c r="F69" s="98">
        <f t="shared" si="22"/>
        <v>0.74110032362459544</v>
      </c>
      <c r="G69" s="100">
        <f t="shared" si="23"/>
        <v>1</v>
      </c>
    </row>
    <row r="70" spans="2:7">
      <c r="B70" s="43">
        <v>201507</v>
      </c>
      <c r="C70" s="94">
        <f t="shared" si="19"/>
        <v>1</v>
      </c>
      <c r="D70" s="102">
        <f t="shared" si="20"/>
        <v>1</v>
      </c>
      <c r="E70" s="102">
        <f t="shared" si="21"/>
        <v>1</v>
      </c>
      <c r="F70" s="102">
        <f t="shared" si="22"/>
        <v>0.74110032362459544</v>
      </c>
      <c r="G70" s="99">
        <f t="shared" si="23"/>
        <v>1</v>
      </c>
    </row>
    <row r="71" spans="2:7">
      <c r="B71" s="44">
        <v>201508</v>
      </c>
      <c r="C71" s="95">
        <f t="shared" si="19"/>
        <v>1</v>
      </c>
      <c r="D71" s="98">
        <f t="shared" si="20"/>
        <v>1</v>
      </c>
      <c r="E71" s="98">
        <f t="shared" si="21"/>
        <v>1</v>
      </c>
      <c r="F71" s="98">
        <f t="shared" si="22"/>
        <v>0.74110032362459544</v>
      </c>
      <c r="G71" s="100">
        <f t="shared" si="23"/>
        <v>1</v>
      </c>
    </row>
    <row r="72" spans="2:7">
      <c r="B72" s="43">
        <v>201509</v>
      </c>
      <c r="C72" s="94">
        <f t="shared" si="19"/>
        <v>1</v>
      </c>
      <c r="D72" s="102">
        <f t="shared" si="20"/>
        <v>1</v>
      </c>
      <c r="E72" s="102">
        <f t="shared" si="21"/>
        <v>1</v>
      </c>
      <c r="F72" s="102">
        <f t="shared" si="22"/>
        <v>0.74110032362459544</v>
      </c>
      <c r="G72" s="99">
        <f t="shared" si="23"/>
        <v>1</v>
      </c>
    </row>
    <row r="73" spans="2:7">
      <c r="B73" s="44">
        <v>201510</v>
      </c>
      <c r="C73" s="95">
        <f t="shared" si="19"/>
        <v>1</v>
      </c>
      <c r="D73" s="98">
        <f t="shared" si="20"/>
        <v>1</v>
      </c>
      <c r="E73" s="98">
        <f t="shared" si="21"/>
        <v>1</v>
      </c>
      <c r="F73" s="98">
        <f t="shared" si="22"/>
        <v>0.74110032362459544</v>
      </c>
      <c r="G73" s="100">
        <f t="shared" si="23"/>
        <v>1</v>
      </c>
    </row>
    <row r="74" spans="2:7" ht="15.75" thickBot="1">
      <c r="B74" s="45">
        <v>201511</v>
      </c>
      <c r="C74" s="97">
        <f t="shared" si="19"/>
        <v>1</v>
      </c>
      <c r="D74" s="96">
        <f t="shared" si="20"/>
        <v>1</v>
      </c>
      <c r="E74" s="96">
        <f t="shared" si="21"/>
        <v>1</v>
      </c>
      <c r="F74" s="96">
        <f t="shared" si="22"/>
        <v>0.74110032362459544</v>
      </c>
      <c r="G74" s="101">
        <f t="shared" si="23"/>
        <v>1</v>
      </c>
    </row>
  </sheetData>
  <mergeCells count="33">
    <mergeCell ref="J27:J30"/>
    <mergeCell ref="H28:I28"/>
    <mergeCell ref="H29:I29"/>
    <mergeCell ref="H30:I30"/>
    <mergeCell ref="B21:C21"/>
    <mergeCell ref="H22:I22"/>
    <mergeCell ref="H23:I23"/>
    <mergeCell ref="B35:C35"/>
    <mergeCell ref="H25:I25"/>
    <mergeCell ref="H27:I27"/>
    <mergeCell ref="H24:I24"/>
    <mergeCell ref="M13:N13"/>
    <mergeCell ref="M14:N14"/>
    <mergeCell ref="M15:N15"/>
    <mergeCell ref="M16:N16"/>
    <mergeCell ref="M17:N17"/>
    <mergeCell ref="J18:L18"/>
    <mergeCell ref="M18:N18"/>
    <mergeCell ref="J19:L19"/>
    <mergeCell ref="M19:N19"/>
    <mergeCell ref="E10:F10"/>
    <mergeCell ref="M10:N10"/>
    <mergeCell ref="E11:F11"/>
    <mergeCell ref="M11:N11"/>
    <mergeCell ref="E12:F12"/>
    <mergeCell ref="M12:N12"/>
    <mergeCell ref="E9:F9"/>
    <mergeCell ref="M9:N9"/>
    <mergeCell ref="B7:C7"/>
    <mergeCell ref="E7:F7"/>
    <mergeCell ref="M7:N7"/>
    <mergeCell ref="E8:F8"/>
    <mergeCell ref="M8:N8"/>
  </mergeCells>
  <conditionalFormatting sqref="J8:M8 J9:L15">
    <cfRule type="duplicateValues" dxfId="73" priority="37"/>
  </conditionalFormatting>
  <conditionalFormatting sqref="J9:M9">
    <cfRule type="duplicateValues" dxfId="72" priority="36"/>
  </conditionalFormatting>
  <conditionalFormatting sqref="J10:M10">
    <cfRule type="duplicateValues" dxfId="71" priority="35"/>
  </conditionalFormatting>
  <conditionalFormatting sqref="J11:M11">
    <cfRule type="duplicateValues" dxfId="70" priority="34"/>
  </conditionalFormatting>
  <conditionalFormatting sqref="J12:M12">
    <cfRule type="duplicateValues" dxfId="69" priority="33"/>
  </conditionalFormatting>
  <conditionalFormatting sqref="J13:M13">
    <cfRule type="duplicateValues" dxfId="68" priority="32"/>
  </conditionalFormatting>
  <conditionalFormatting sqref="J14:M14">
    <cfRule type="duplicateValues" dxfId="67" priority="31"/>
  </conditionalFormatting>
  <conditionalFormatting sqref="J15:M15">
    <cfRule type="duplicateValues" dxfId="66" priority="30"/>
  </conditionalFormatting>
  <conditionalFormatting sqref="J16:M16">
    <cfRule type="duplicateValues" dxfId="65" priority="29"/>
  </conditionalFormatting>
  <conditionalFormatting sqref="J17:M17">
    <cfRule type="duplicateValues" dxfId="64" priority="28"/>
  </conditionalFormatting>
  <conditionalFormatting sqref="K28 K26">
    <cfRule type="duplicateValues" dxfId="63" priority="27"/>
  </conditionalFormatting>
  <conditionalFormatting sqref="L28 L26">
    <cfRule type="duplicateValues" dxfId="62" priority="26"/>
  </conditionalFormatting>
  <conditionalFormatting sqref="M28 M26">
    <cfRule type="duplicateValues" dxfId="61" priority="25"/>
  </conditionalFormatting>
  <conditionalFormatting sqref="P28 P26">
    <cfRule type="duplicateValues" dxfId="60" priority="24"/>
  </conditionalFormatting>
  <conditionalFormatting sqref="Q28 Q26">
    <cfRule type="duplicateValues" dxfId="59" priority="23"/>
  </conditionalFormatting>
  <conditionalFormatting sqref="R28">
    <cfRule type="duplicateValues" dxfId="58" priority="22"/>
  </conditionalFormatting>
  <conditionalFormatting sqref="S26">
    <cfRule type="duplicateValues" dxfId="57" priority="21"/>
  </conditionalFormatting>
  <conditionalFormatting sqref="T28 T26">
    <cfRule type="duplicateValues" dxfId="56" priority="20"/>
  </conditionalFormatting>
  <conditionalFormatting sqref="K26:K27">
    <cfRule type="duplicateValues" dxfId="55" priority="19"/>
  </conditionalFormatting>
  <conditionalFormatting sqref="L26:L27">
    <cfRule type="duplicateValues" dxfId="54" priority="18"/>
  </conditionalFormatting>
  <conditionalFormatting sqref="M26:M27">
    <cfRule type="duplicateValues" dxfId="53" priority="17"/>
  </conditionalFormatting>
  <conditionalFormatting sqref="P26:P27">
    <cfRule type="duplicateValues" dxfId="52" priority="16"/>
  </conditionalFormatting>
  <conditionalFormatting sqref="Q26:Q27">
    <cfRule type="duplicateValues" dxfId="51" priority="15"/>
  </conditionalFormatting>
  <conditionalFormatting sqref="R27">
    <cfRule type="duplicateValues" dxfId="50" priority="14"/>
  </conditionalFormatting>
  <conditionalFormatting sqref="S26:S27">
    <cfRule type="duplicateValues" dxfId="49" priority="13"/>
  </conditionalFormatting>
  <conditionalFormatting sqref="T26:T27">
    <cfRule type="duplicateValues" dxfId="48" priority="12"/>
  </conditionalFormatting>
  <conditionalFormatting sqref="T28 P23:Q25 T23:T25 K28:M28 P28:R28 K23:M25">
    <cfRule type="duplicateValues" dxfId="47" priority="11"/>
  </conditionalFormatting>
  <conditionalFormatting sqref="S23:S25 S28">
    <cfRule type="duplicateValues" dxfId="46" priority="10"/>
  </conditionalFormatting>
  <conditionalFormatting sqref="P27:Q27 K23:M25 P23:Q25 K27:M27">
    <cfRule type="duplicateValues" dxfId="45" priority="9"/>
  </conditionalFormatting>
  <conditionalFormatting sqref="R23:R25 R27">
    <cfRule type="duplicateValues" dxfId="44" priority="8"/>
  </conditionalFormatting>
  <conditionalFormatting sqref="R23:R25 R28">
    <cfRule type="duplicateValues" dxfId="43" priority="7"/>
  </conditionalFormatting>
  <conditionalFormatting sqref="S23:S25 S27">
    <cfRule type="duplicateValues" dxfId="42" priority="6"/>
  </conditionalFormatting>
  <conditionalFormatting sqref="T23:T25 T27">
    <cfRule type="duplicateValues" dxfId="41" priority="5"/>
  </conditionalFormatting>
  <conditionalFormatting sqref="O23:O25 O27">
    <cfRule type="duplicateValues" dxfId="40" priority="4"/>
  </conditionalFormatting>
  <conditionalFormatting sqref="N23:N25 N27">
    <cfRule type="duplicateValues" dxfId="39" priority="3"/>
  </conditionalFormatting>
  <conditionalFormatting sqref="N28 N23:N25">
    <cfRule type="duplicateValues" dxfId="38" priority="2"/>
  </conditionalFormatting>
  <conditionalFormatting sqref="O28 O23:O25">
    <cfRule type="duplicateValues" dxfId="37" priority="1"/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Item1</vt:lpstr>
      <vt:lpstr>Raw Data1 </vt:lpstr>
      <vt:lpstr>Item2</vt:lpstr>
      <vt:lpstr>Raw Data2</vt:lpstr>
      <vt:lpstr>Item3</vt:lpstr>
      <vt:lpstr>Raw Data3</vt:lpstr>
      <vt:lpstr>Item4</vt:lpstr>
      <vt:lpstr>Raw Data4</vt:lpstr>
      <vt:lpstr>Item5</vt:lpstr>
      <vt:lpstr>Raw Data5</vt:lpstr>
      <vt:lpstr>Item6</vt:lpstr>
      <vt:lpstr>Raw Data6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Eidukas, Arturas</dc:creator>
  <cp:lastModifiedBy>Ainslie Woods</cp:lastModifiedBy>
  <dcterms:created xsi:type="dcterms:W3CDTF">2015-12-23T08:49:46Z</dcterms:created>
  <dcterms:modified xsi:type="dcterms:W3CDTF">2016-01-14T16:58:54Z</dcterms:modified>
</cp:coreProperties>
</file>